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Pascal\Documents\Nos documents\Pascal\TRAIN\USEC\"/>
    </mc:Choice>
  </mc:AlternateContent>
  <xr:revisionPtr revIDLastSave="0" documentId="13_ncr:1_{EA5444D5-EE4C-410A-A433-C431055E8001}" xr6:coauthVersionLast="47" xr6:coauthVersionMax="47" xr10:uidLastSave="{00000000-0000-0000-0000-000000000000}"/>
  <bookViews>
    <workbookView xWindow="16284" yWindow="-108" windowWidth="23256" windowHeight="13176" firstSheet="3" activeTab="3" xr2:uid="{00000000-000D-0000-FFFF-FFFF00000000}"/>
  </bookViews>
  <sheets>
    <sheet name="LIRE" sheetId="3" r:id="rId1"/>
    <sheet name="STATS" sheetId="27" r:id="rId2"/>
    <sheet name="CARTE" sheetId="2" r:id="rId3"/>
    <sheet name="LISTE" sheetId="1" r:id="rId4"/>
    <sheet name="FILMS" sheetId="19" r:id="rId5"/>
    <sheet name="LIGNES" sheetId="28" r:id="rId6"/>
    <sheet name="44" sheetId="4" r:id="rId7"/>
    <sheet name="49" sheetId="17" r:id="rId8"/>
    <sheet name="24" sheetId="18" r:id="rId9"/>
    <sheet name="33" sheetId="5" r:id="rId10"/>
    <sheet name="40" sheetId="20" r:id="rId11"/>
    <sheet name="29" sheetId="21" r:id="rId12"/>
    <sheet name="17" sheetId="6" r:id="rId13"/>
    <sheet name="IDF" sheetId="7" r:id="rId14"/>
    <sheet name="18" sheetId="10" r:id="rId15"/>
    <sheet name="36" sheetId="8" r:id="rId16"/>
    <sheet name="37" sheetId="12" r:id="rId17"/>
    <sheet name="41" sheetId="9" r:id="rId18"/>
    <sheet name="45" sheetId="22" r:id="rId19"/>
    <sheet name="58" sheetId="11" r:id="rId20"/>
    <sheet name="21" sheetId="23" r:id="rId21"/>
    <sheet name="25" sheetId="25" r:id="rId22"/>
    <sheet name="52" sheetId="13" r:id="rId23"/>
    <sheet name="54" sheetId="14" r:id="rId24"/>
    <sheet name="55" sheetId="15" r:id="rId25"/>
    <sheet name="70" sheetId="26" r:id="rId26"/>
    <sheet name="88" sheetId="16" r:id="rId27"/>
  </sheets>
  <definedNames>
    <definedName name="_xlnm._FilterDatabase" localSheetId="3" hidden="1">LISTE!$A$5:$AA$242</definedName>
    <definedName name="Abainville">LISTE!$B$210</definedName>
    <definedName name="Aigrefeuille">LISTE!$B$85</definedName>
    <definedName name="AixLesBains">LISTE!$B$159</definedName>
    <definedName name="Allerey">LISTE!$B$155</definedName>
    <definedName name="Ambraut">LISTE!$B$112</definedName>
    <definedName name="Angers">LISTE!$B$15</definedName>
    <definedName name="Angouleme">LISTE!$B$23</definedName>
    <definedName name="Arc">LISTE!$B$177</definedName>
    <definedName name="Ardy">LISTE!$B$47</definedName>
    <definedName name="Arengosse">LISTE!$B$48</definedName>
    <definedName name="Arnouville">LISTE!$B$97</definedName>
    <definedName name="Aureihan">LISTE!$B$49</definedName>
    <definedName name="Autun">LISTE!$B$156</definedName>
    <definedName name="Avoudrey">LISTE!$B$178</definedName>
    <definedName name="Aytré">LISTE!$E$86</definedName>
    <definedName name="Bains">LISTE!$B$226</definedName>
    <definedName name="Bassens">LISTE!$B$28</definedName>
    <definedName name="Bauge">LISTE!$B$16</definedName>
    <definedName name="Baugé">LISTE!$B$16</definedName>
    <definedName name="Baume">LISTE!$B$179</definedName>
    <definedName name="Bayonne">LISTE!$B$67</definedName>
    <definedName name="Bazoilles">LISTE!$B$227</definedName>
    <definedName name="BeauDesert">LISTE!$B$29</definedName>
    <definedName name="Beaune">LISTE!$B$164</definedName>
    <definedName name="Belfort">LISTE!$B$242</definedName>
    <definedName name="Besancon">LISTE!$B$180</definedName>
    <definedName name="Beze">LISTE!$B$165</definedName>
    <definedName name="Bias">LISTE!$B$50</definedName>
    <definedName name="Blanc">LISTE!$B$116</definedName>
    <definedName name="Blaye">LISTE!$B$30</definedName>
    <definedName name="Blois">LISTE!$B$126</definedName>
    <definedName name="Bordeaux">LISTE!$B$31</definedName>
    <definedName name="Bourbonne">LISTE!$B$192</definedName>
    <definedName name="Bourg">LISTE!$B$98</definedName>
    <definedName name="Bourges">LISTE!$B$104</definedName>
    <definedName name="Bourget">LISTE!$B$96</definedName>
    <definedName name="Bourricos">LISTE!$B$51</definedName>
    <definedName name="Brenod">LISTE!$B$99</definedName>
    <definedName name="Brest">LISTE!$B$72</definedName>
    <definedName name="Bricon">LISTE!$B$193</definedName>
    <definedName name="Brinon">LISTE!$B$105</definedName>
    <definedName name="Brouquette">LISTE!$B$55</definedName>
    <definedName name="Brouvelieures">LISTE!$B$228</definedName>
    <definedName name="Bucy">LISTE!$B$137</definedName>
    <definedName name="Calais">LISTE!$B$69</definedName>
    <definedName name="Candale">LISTE!$B$52</definedName>
    <definedName name="Captieux">LISTE!$B$33</definedName>
    <definedName name="CarbonBlanc">LISTE!$B$34</definedName>
    <definedName name="Castets">LISTE!$B$53</definedName>
    <definedName name="Cazaux">LISTE!$B$35</definedName>
    <definedName name="Celle">LISTE!$B$107</definedName>
    <definedName name="Chamiers">LISTE!$B$25</definedName>
    <definedName name="ChampdHanlon">LISTE!$B$194</definedName>
    <definedName name="Charost">LISTE!#REF!</definedName>
    <definedName name="Chateauroux">LISTE!$B$113</definedName>
    <definedName name="Chatenois">LISTE!$B$229</definedName>
    <definedName name="Chatillon">LISTE!$B$166</definedName>
    <definedName name="Chenonceaux">LISTE!$B$120</definedName>
    <definedName name="Cherbourg">LISTE!$B$78</definedName>
    <definedName name="Chinon">LISTE!$B$121</definedName>
    <definedName name="Clamecy">LISTE!$B$142</definedName>
    <definedName name="Clamery">LISTE!$B$167</definedName>
    <definedName name="Clermont">LISTE!$B$154</definedName>
    <definedName name="Clichy">LISTE!$B$95</definedName>
    <definedName name="Coetquidan">LISTE!$B$19</definedName>
    <definedName name="Collonges">LISTE!$B$168</definedName>
    <definedName name="ColombeyBelles">LISTE!$B$204</definedName>
    <definedName name="Commercy">LISTE!$B$211</definedName>
    <definedName name="Connantre">LISTE!$B$189</definedName>
    <definedName name="Contrex">LISTE!$B$230</definedName>
    <definedName name="Corbeil">LISTE!$B$160:$C$160</definedName>
    <definedName name="Cornimont">LISTE!$B$231</definedName>
    <definedName name="Cosne">LISTE!$B$143</definedName>
    <definedName name="Couleuvre">LISTE!$B$101</definedName>
    <definedName name="CourCheverny">LISTE!$B$127</definedName>
    <definedName name="Courneau">LISTE!$B$38</definedName>
    <definedName name="Courtine">LISTE!$B$24</definedName>
    <definedName name="Coutras">LISTE!$E$36</definedName>
    <definedName name="Dax">LISTE!$B$54</definedName>
    <definedName name="Decize">LISTE!$B$144</definedName>
    <definedName name="Dijon">LISTE!$B$169</definedName>
    <definedName name="Donges">LISTE!$B$7</definedName>
    <definedName name="Donjeux">LISTE!$B$195</definedName>
    <definedName name="Donzy">LISTE!$B$145</definedName>
    <definedName name="Doulaincourt">LISTE!$B$196</definedName>
    <definedName name="Eclaron">LISTE!$B$197</definedName>
    <definedName name="Epinal">LISTE!$B$232</definedName>
    <definedName name="Esmoulins">LISTE!$B$221</definedName>
    <definedName name="Etais">LISTE!$B$239</definedName>
    <definedName name="Etalans">LISTE!$B$181</definedName>
    <definedName name="Fere">LISTE!$B$162</definedName>
    <definedName name="FerteStAubin">LISTE!$B$139</definedName>
    <definedName name="Foecy">LISTE!$B$106</definedName>
    <definedName name="Furt">LISTE!$B$37</definedName>
    <definedName name="Gavre">LISTE!$B$8</definedName>
    <definedName name="Gerardmer">LISTE!$B$234</definedName>
    <definedName name="Gien">LISTE!$B$138</definedName>
    <definedName name="Gievres">LISTE!$B$128</definedName>
    <definedName name="Gironcourt">LISTE!$B$233</definedName>
    <definedName name="Gissey">LISTE!$B$170</definedName>
    <definedName name="Gondrecourt">LISTE!$B$213</definedName>
    <definedName name="Granges">LISTE!$B$234</definedName>
    <definedName name="Granville">LISTE!$B$79</definedName>
    <definedName name="Grenoble">LISTE!$B$124</definedName>
    <definedName name="Guerche">LISTE!$B$108</definedName>
    <definedName name="Haussimont">LISTE!$B$190</definedName>
    <definedName name="Hendaye">LISTE!$B$68</definedName>
    <definedName name="Houilles">LISTE!#REF!</definedName>
    <definedName name="Is">LISTE!$B$171</definedName>
    <definedName name="Issoudun">LISTE!$B$114</definedName>
    <definedName name="Issoudun1">LISTE!$B$115</definedName>
    <definedName name="Jonchery">LISTE!#REF!</definedName>
    <definedName name="Labrit">LISTE!$B$58</definedName>
    <definedName name="Lamanchs">LISTE!$B$59</definedName>
    <definedName name="Landerneau">LISTE!$B$74</definedName>
    <definedName name="Langres">LISTE!$B$198</definedName>
    <definedName name="LeHavre">LISTE!$B$70</definedName>
    <definedName name="Leonval">LISTE!$B$205</definedName>
    <definedName name="LesSables">LISTE!$B$21</definedName>
    <definedName name="Levier">LISTE!$B$183</definedName>
    <definedName name="Libourne">LISTE!$B$39</definedName>
    <definedName name="Liffol">LISTE!$B$236</definedName>
    <definedName name="Limoges">LISTE!#REF!</definedName>
    <definedName name="Lormont">LISTE!$B$40</definedName>
    <definedName name="Luce">LISTE!$B$11</definedName>
    <definedName name="Lude">LISTE!$B$157</definedName>
    <definedName name="Lux">LISTE!$B$172</definedName>
    <definedName name="Luzy">LISTE!$B$199</definedName>
    <definedName name="Mailly">LISTE!$B$163</definedName>
    <definedName name="MaisonDuBois">LISTE!$B$184</definedName>
    <definedName name="Mans">LISTE!$B$158</definedName>
    <definedName name="Marans">LISTE!$B$89</definedName>
    <definedName name="Marche">LISTE!$B$235</definedName>
    <definedName name="Marchenoir">LISTE!$B$129</definedName>
    <definedName name="Marcy">LISTE!$B$146</definedName>
    <definedName name="Mars">LISTE!$B$147</definedName>
    <definedName name="Marseille">LISTE!$B$82</definedName>
    <definedName name="Mehun">LISTE!$B$109</definedName>
    <definedName name="Mérignac">LISTE!$B$41</definedName>
    <definedName name="Mesves">LISTE!$B$148</definedName>
    <definedName name="Meucon">LISTE!$B$20</definedName>
    <definedName name="Milly">LISTE!$B$94</definedName>
    <definedName name="Mimizan">LISTE!$B$60</definedName>
    <definedName name="Miramas">LISTE!$B$83</definedName>
    <definedName name="Mirebeau">LISTE!$B$173</definedName>
    <definedName name="Mont">LISTE!$B$130</definedName>
    <definedName name="Montierchaume">LISTE!$B$118</definedName>
    <definedName name="Montiers">LISTE!$B$215</definedName>
    <definedName name="Montlouis">LISTE!$B$161</definedName>
    <definedName name="Montoir">LISTE!$B$9</definedName>
    <definedName name="Mortagne">LISTE!$B$90</definedName>
    <definedName name="Morteau">LISTE!$B$185</definedName>
    <definedName name="MoulinsEngilbert">LISTE!$B$149</definedName>
    <definedName name="Mouthe">LISTE!$B$186</definedName>
    <definedName name="Murat">LISTE!$B$103</definedName>
    <definedName name="MurDeSologne">LISTE!$B$131</definedName>
    <definedName name="Nancy">LISTE!$B$206</definedName>
    <definedName name="Nantes">LISTE!$B$10</definedName>
    <definedName name="Nazaire">LISTE!$B$12</definedName>
    <definedName name="Neufchateau">LISTE!$B$237</definedName>
    <definedName name="NeuvyPailloux">LISTE!$B$119</definedName>
    <definedName name="Nevers">LISTE!$B$150</definedName>
    <definedName name="Nice">LISTE!$B$80</definedName>
    <definedName name="Nods">LISTE!$B$187</definedName>
    <definedName name="NogentEnBassigny">LISTE!$B$200</definedName>
    <definedName name="Orleans">LISTE!$B$140</definedName>
    <definedName name="Pacy">LISTE!$B$240</definedName>
    <definedName name="Pallice">LISTE!$B$87</definedName>
    <definedName name="Pauillac">LISTE!$B$42</definedName>
    <definedName name="Pendelle">LISTE!$B$57</definedName>
    <definedName name="Perigueux">LISTE!$B$26</definedName>
    <definedName name="PleyberChrist">LISTE!$B$75</definedName>
    <definedName name="Pleyres">LISTE!$B$61</definedName>
    <definedName name="Poincon">LISTE!$B$174</definedName>
    <definedName name="Poinconnet">LISTE!$B$117</definedName>
    <definedName name="Pontanezen">LISTE!$B$73</definedName>
    <definedName name="PontDeClaix">LISTE!$B$125</definedName>
    <definedName name="Pontenx">LISTE!$B$62</definedName>
    <definedName name="Pouilly">LISTE!$B$214</definedName>
    <definedName name="Pruniers">LISTE!$B$132</definedName>
    <definedName name="Puy">LISTE!$B$136</definedName>
    <definedName name="Rennes">LISTE!#REF!</definedName>
    <definedName name="Rennes1">LISTE!$B$76</definedName>
    <definedName name="Richelieu">LISTE!$B$122</definedName>
    <definedName name="Rimaucourt">LISTE!$B$201</definedName>
    <definedName name="Rochefort">LISTE!$B$91</definedName>
    <definedName name="Rochelle">LISTE!$B$88</definedName>
    <definedName name="Romescamps">LISTE!$B$220</definedName>
    <definedName name="Romorantin">LISTE!$B$133</definedName>
    <definedName name="Rouen">LISTE!$B$71</definedName>
    <definedName name="Roullens">LISTE!$B$81</definedName>
    <definedName name="Sabres">LISTE!$B$63</definedName>
    <definedName name="Sampigny">LISTE!$B$216</definedName>
    <definedName name="Saumur">LISTE!$B$17</definedName>
    <definedName name="Sauvigney">LISTE!$B$222</definedName>
    <definedName name="Savenay">LISTE!$B$13</definedName>
    <definedName name="Selles">LISTE!$B$135</definedName>
    <definedName name="Selongey">LISTE!$B$176</definedName>
    <definedName name="Seveux">LISTE!$B$223</definedName>
    <definedName name="Sorcy">LISTE!$B$218</definedName>
    <definedName name="Sore">LISTE!$B$66</definedName>
    <definedName name="Souge">LISTE!$B$32</definedName>
    <definedName name="Sougy">LISTE!$B$151</definedName>
    <definedName name="StAgnant">LISTE!$B$134</definedName>
    <definedName name="StAmand">LISTE!$B$110</definedName>
    <definedName name="StAvit">LISTE!$B$64</definedName>
    <definedName name="StDenisDeGastines">LISTE!$B$141</definedName>
    <definedName name="StDizier">LISTE!$B$202</definedName>
    <definedName name="SteLuce">LISTE!$B$11</definedName>
    <definedName name="StFlorent">LISTE!$B$111</definedName>
    <definedName name="StJeanDeMonts">LISTE!$B$22</definedName>
    <definedName name="StJulien">LISTE!$B$175</definedName>
    <definedName name="StLoubes">LISTE!$B$43</definedName>
    <definedName name="StMalo">LISTE!$B$77</definedName>
    <definedName name="StNazaire">LISTE!$B$12</definedName>
    <definedName name="StPardon">LISTE!$B$44</definedName>
    <definedName name="StPierreDesCorps">LISTE!$B$123</definedName>
    <definedName name="StSulpice">LISTE!$B$45</definedName>
    <definedName name="Subligny">LISTE!$B$160</definedName>
    <definedName name="Talence">LISTE!$B$46</definedName>
    <definedName name="Talmont">LISTE!$B$92</definedName>
    <definedName name="TonnayCharente">LISTE!$B$93</definedName>
    <definedName name="Toul">LISTE!$B$207</definedName>
    <definedName name="Toulon">LISTE!$B$84</definedName>
    <definedName name="Tours">LISTE!$B$6</definedName>
    <definedName name="Urzy">LISTE!$B$152</definedName>
    <definedName name="UsineBrulée">LISTE!$B$14</definedName>
    <definedName name="Vagney">LISTE!$B$238</definedName>
    <definedName name="Valbonne">LISTE!$B$100</definedName>
    <definedName name="Valdahon">LISTE!$B$182</definedName>
    <definedName name="Vauclaire">LISTE!$B$27</definedName>
    <definedName name="Vaucouleurs">LISTE!$B$208</definedName>
    <definedName name="Vaux">LISTE!$B$188</definedName>
    <definedName name="VauxEtChantegue">LISTE!$B$188</definedName>
    <definedName name="Velet">LISTE!$B$224</definedName>
    <definedName name="Verdun">LISTE!$B$219</definedName>
    <definedName name="Verneuil">LISTE!$B$153</definedName>
    <definedName name="VernoisVitrey">LISTE!$B$225</definedName>
    <definedName name="Vichy">LISTE!$B$102</definedName>
    <definedName name="Villebernier">LISTE!$B$18</definedName>
    <definedName name="Vitry">LISTE!$B$191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2" i="28" l="1"/>
  <c r="I25" i="28"/>
  <c r="J15" i="28"/>
  <c r="J21" i="28"/>
  <c r="J19" i="28"/>
  <c r="J12" i="28"/>
  <c r="J13" i="28"/>
  <c r="J8" i="28"/>
  <c r="J30" i="28"/>
  <c r="J31" i="28"/>
  <c r="J29" i="28"/>
  <c r="J28" i="28"/>
  <c r="J27" i="28"/>
  <c r="J26" i="28"/>
  <c r="J25" i="28"/>
  <c r="J23" i="28"/>
  <c r="J24" i="28"/>
  <c r="J22" i="28"/>
  <c r="J20" i="28"/>
  <c r="J10" i="28"/>
  <c r="J11" i="28"/>
  <c r="J14" i="28"/>
  <c r="J16" i="28"/>
  <c r="J17" i="28"/>
  <c r="J18"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119" i="28"/>
  <c r="J120" i="28"/>
  <c r="J121" i="28"/>
  <c r="J122" i="28"/>
  <c r="J123" i="28"/>
  <c r="J124" i="28"/>
  <c r="J125" i="28"/>
  <c r="J126" i="28"/>
  <c r="J127" i="28"/>
  <c r="J128" i="28"/>
  <c r="J129" i="28"/>
  <c r="J130" i="28"/>
  <c r="J131" i="28"/>
  <c r="J132" i="28"/>
  <c r="J133" i="28"/>
  <c r="J134" i="28"/>
  <c r="J135" i="28"/>
  <c r="J136" i="28"/>
  <c r="J137" i="28"/>
  <c r="J138" i="28"/>
  <c r="J139" i="28"/>
  <c r="J140" i="28"/>
  <c r="J141" i="28"/>
  <c r="J142" i="28"/>
  <c r="J143" i="28"/>
  <c r="J144" i="28"/>
  <c r="J145" i="28"/>
  <c r="J146" i="28"/>
  <c r="J147" i="28"/>
  <c r="J148" i="28"/>
  <c r="J149" i="28"/>
  <c r="J150" i="28"/>
  <c r="J151" i="28"/>
  <c r="J152" i="28"/>
  <c r="J153" i="28"/>
  <c r="J154" i="28"/>
  <c r="J155" i="28"/>
  <c r="J156" i="28"/>
  <c r="J157" i="28"/>
  <c r="J158" i="28"/>
  <c r="J159" i="28"/>
  <c r="J160" i="28"/>
  <c r="J161" i="28"/>
  <c r="J162" i="28"/>
  <c r="J163" i="28"/>
  <c r="J164" i="28"/>
  <c r="J165" i="28"/>
  <c r="J166" i="28"/>
  <c r="J167" i="28"/>
  <c r="J168" i="28"/>
  <c r="J169" i="28"/>
  <c r="J170" i="28"/>
  <c r="J171" i="28"/>
  <c r="J172" i="28"/>
  <c r="J173" i="28"/>
  <c r="J174" i="28"/>
  <c r="J175" i="28"/>
  <c r="J176" i="28"/>
  <c r="J177" i="28"/>
  <c r="J178" i="28"/>
  <c r="J179" i="28"/>
  <c r="J9" i="28"/>
  <c r="J180" i="28"/>
  <c r="J181" i="28"/>
  <c r="J182" i="28"/>
  <c r="J183" i="28"/>
  <c r="J184" i="28"/>
  <c r="J185" i="28"/>
  <c r="L42" i="27"/>
  <c r="N42" i="27" s="1"/>
  <c r="N43" i="27"/>
  <c r="N44" i="27"/>
  <c r="N45" i="27"/>
  <c r="N41" i="27"/>
  <c r="N30" i="27"/>
  <c r="N31" i="27"/>
  <c r="N32" i="27"/>
  <c r="N33" i="27"/>
  <c r="N34" i="27"/>
  <c r="N35" i="27"/>
  <c r="N36" i="27"/>
  <c r="N37" i="27"/>
  <c r="N38" i="27"/>
  <c r="N29" i="27"/>
  <c r="N19" i="27"/>
  <c r="N20" i="27"/>
  <c r="N21" i="27"/>
  <c r="N22" i="27"/>
  <c r="N23" i="27"/>
  <c r="N24" i="27"/>
  <c r="N25" i="27"/>
  <c r="N26" i="27"/>
  <c r="N18" i="27"/>
  <c r="I42" i="27"/>
  <c r="I43" i="27"/>
  <c r="I44" i="27"/>
  <c r="I45" i="27"/>
  <c r="I41" i="27"/>
  <c r="I19" i="27"/>
  <c r="I20" i="27"/>
  <c r="I21" i="27"/>
  <c r="I22" i="27"/>
  <c r="I24" i="27"/>
  <c r="I25" i="27"/>
  <c r="I26" i="27"/>
  <c r="I18" i="27"/>
  <c r="I30" i="27"/>
  <c r="I31" i="27"/>
  <c r="I34" i="27"/>
  <c r="I35" i="27"/>
  <c r="I36" i="27"/>
  <c r="I37" i="27"/>
  <c r="I38" i="27"/>
  <c r="I29" i="27"/>
  <c r="M46" i="27"/>
  <c r="M39" i="27"/>
  <c r="M27" i="27"/>
  <c r="S30" i="27"/>
  <c r="S36" i="27"/>
  <c r="S29" i="27"/>
  <c r="Q32" i="27"/>
  <c r="E32" i="27"/>
  <c r="I32" i="27" s="1"/>
  <c r="E23" i="27"/>
  <c r="I23" i="27" s="1"/>
  <c r="E33" i="27"/>
  <c r="I33" i="27" s="1"/>
  <c r="Q33" i="27"/>
  <c r="R33" i="27" s="1"/>
  <c r="Q22" i="27"/>
  <c r="Q27" i="27" s="1"/>
  <c r="P43" i="27"/>
  <c r="R26" i="27"/>
  <c r="R25" i="27"/>
  <c r="R24" i="27"/>
  <c r="R23" i="27"/>
  <c r="R22" i="27"/>
  <c r="R21" i="27"/>
  <c r="R20" i="27"/>
  <c r="R19" i="27"/>
  <c r="R18" i="27"/>
  <c r="R38" i="27"/>
  <c r="R37" i="27"/>
  <c r="R35" i="27"/>
  <c r="R34" i="27"/>
  <c r="R32" i="27"/>
  <c r="R31" i="27"/>
  <c r="Q44" i="27"/>
  <c r="Q46" i="27" s="1"/>
  <c r="R45" i="27"/>
  <c r="R44" i="27"/>
  <c r="R43" i="27"/>
  <c r="R42" i="27"/>
  <c r="R41" i="27"/>
  <c r="H45" i="27"/>
  <c r="H44" i="27"/>
  <c r="H43" i="27"/>
  <c r="H42" i="27"/>
  <c r="H41" i="27"/>
  <c r="H38" i="27"/>
  <c r="H37" i="27"/>
  <c r="H36" i="27"/>
  <c r="H35" i="27"/>
  <c r="H34" i="27"/>
  <c r="H33" i="27"/>
  <c r="H32" i="27"/>
  <c r="H31" i="27"/>
  <c r="H30" i="27"/>
  <c r="H29" i="27"/>
  <c r="H26" i="27"/>
  <c r="H25" i="27"/>
  <c r="H24" i="27"/>
  <c r="H23" i="27"/>
  <c r="H22" i="27"/>
  <c r="H21" i="27"/>
  <c r="H20" i="27"/>
  <c r="H19" i="27"/>
  <c r="H18" i="27"/>
  <c r="P42" i="27"/>
  <c r="S42" i="27" s="1"/>
  <c r="P44" i="27"/>
  <c r="P45" i="27"/>
  <c r="P41" i="27"/>
  <c r="P31" i="27"/>
  <c r="P32" i="27"/>
  <c r="P34" i="27"/>
  <c r="P35" i="27"/>
  <c r="P37" i="27"/>
  <c r="P38" i="27"/>
  <c r="P19" i="27"/>
  <c r="S19" i="27" s="1"/>
  <c r="P20" i="27"/>
  <c r="S20" i="27" s="1"/>
  <c r="P21" i="27"/>
  <c r="S21" i="27" s="1"/>
  <c r="P22" i="27"/>
  <c r="S22" i="27" s="1"/>
  <c r="P23" i="27"/>
  <c r="S23" i="27" s="1"/>
  <c r="P24" i="27"/>
  <c r="S24" i="27" s="1"/>
  <c r="P25" i="27"/>
  <c r="S25" i="27" s="1"/>
  <c r="P26" i="27"/>
  <c r="S26" i="27" s="1"/>
  <c r="P18" i="27"/>
  <c r="K45" i="27"/>
  <c r="K44" i="27"/>
  <c r="K43" i="27"/>
  <c r="K42" i="27"/>
  <c r="K41" i="27"/>
  <c r="K38" i="27"/>
  <c r="K37" i="27"/>
  <c r="K35" i="27"/>
  <c r="K34" i="27"/>
  <c r="K33" i="27"/>
  <c r="K32" i="27"/>
  <c r="K31" i="27"/>
  <c r="K26" i="27"/>
  <c r="K25" i="27"/>
  <c r="K24" i="27"/>
  <c r="K23" i="27"/>
  <c r="K22" i="27"/>
  <c r="K21" i="27"/>
  <c r="K20" i="27"/>
  <c r="K19" i="27"/>
  <c r="K18" i="27"/>
  <c r="F42" i="27"/>
  <c r="F43" i="27"/>
  <c r="F44" i="27"/>
  <c r="F45" i="27"/>
  <c r="F41" i="27"/>
  <c r="F31" i="27"/>
  <c r="F33" i="27"/>
  <c r="F34" i="27"/>
  <c r="F35" i="27"/>
  <c r="F37" i="27"/>
  <c r="F38" i="27"/>
  <c r="F19" i="27"/>
  <c r="F20" i="27"/>
  <c r="F21" i="27"/>
  <c r="F22" i="27"/>
  <c r="F24" i="27"/>
  <c r="F25" i="27"/>
  <c r="F26" i="27"/>
  <c r="F18" i="27"/>
  <c r="J46" i="27"/>
  <c r="G46" i="27"/>
  <c r="E46" i="27"/>
  <c r="L39" i="27"/>
  <c r="J39" i="27"/>
  <c r="G39" i="27"/>
  <c r="E39" i="27"/>
  <c r="O27" i="27"/>
  <c r="L27" i="27"/>
  <c r="J27" i="27"/>
  <c r="G27" i="27"/>
  <c r="F23" i="27" l="1"/>
  <c r="F32" i="27"/>
  <c r="F39" i="27" s="1"/>
  <c r="S37" i="27"/>
  <c r="S34" i="27"/>
  <c r="S45" i="27"/>
  <c r="S43" i="27"/>
  <c r="G47" i="27"/>
  <c r="Q39" i="27"/>
  <c r="N27" i="27"/>
  <c r="S38" i="27"/>
  <c r="S35" i="27"/>
  <c r="S32" i="27"/>
  <c r="S44" i="27"/>
  <c r="S41" i="27"/>
  <c r="S31" i="27"/>
  <c r="E27" i="27"/>
  <c r="E47" i="27" s="1"/>
  <c r="S27" i="27"/>
  <c r="O33" i="27"/>
  <c r="M47" i="27"/>
  <c r="Q47" i="27"/>
  <c r="N39" i="27"/>
  <c r="L46" i="27"/>
  <c r="N46" i="27" s="1"/>
  <c r="S18" i="27"/>
  <c r="O46" i="27"/>
  <c r="S46" i="27" s="1"/>
  <c r="R39" i="27"/>
  <c r="R27" i="27"/>
  <c r="R46" i="27"/>
  <c r="K27" i="27"/>
  <c r="K39" i="27"/>
  <c r="K46" i="27"/>
  <c r="H39" i="27"/>
  <c r="H46" i="27"/>
  <c r="H27" i="27"/>
  <c r="F46" i="27"/>
  <c r="P27" i="27"/>
  <c r="I27" i="27"/>
  <c r="F27" i="27"/>
  <c r="I39" i="27"/>
  <c r="P46" i="27"/>
  <c r="J47" i="27"/>
  <c r="I46" i="27"/>
  <c r="L47" i="27" l="1"/>
  <c r="N47" i="27" s="1"/>
  <c r="H47" i="27"/>
  <c r="P33" i="27"/>
  <c r="O39" i="27"/>
  <c r="S39" i="27" s="1"/>
  <c r="K47" i="27"/>
  <c r="O47" i="27"/>
  <c r="S47" i="27" s="1"/>
  <c r="R47" i="27"/>
  <c r="I47" i="27"/>
  <c r="F47" i="27"/>
  <c r="S33" i="27" l="1"/>
  <c r="P39" i="27"/>
  <c r="P47" i="27" s="1"/>
</calcChain>
</file>

<file path=xl/sharedStrings.xml><?xml version="1.0" encoding="utf-8"?>
<sst xmlns="http://schemas.openxmlformats.org/spreadsheetml/2006/main" count="1876" uniqueCount="835">
  <si>
    <t>Tours</t>
  </si>
  <si>
    <t xml:space="preserve">Etat Major </t>
  </si>
  <si>
    <t>Section avancée</t>
  </si>
  <si>
    <t>Centre hospitalier ; usine de récupération; dépôt de stockage; installation de stockage à froid et de fabrication de glace; école de médecine.</t>
  </si>
  <si>
    <t>Bazoilles-sur-Meuse</t>
  </si>
  <si>
    <t>Beaune</t>
  </si>
  <si>
    <t>Une université, établie ici par l'A.E.F. après l'armistice, a réuni environ 9 000 Américains; centre hospitalier; dépôt de stockage général.</t>
  </si>
  <si>
    <t>Belfort</t>
  </si>
  <si>
    <t>Ateliers de réparation de transports automobiles.</t>
  </si>
  <si>
    <t>Besançon</t>
  </si>
  <si>
    <t>Bourbonne-les-Bains</t>
  </si>
  <si>
    <t>Châtillon-sur-Seine</t>
  </si>
  <si>
    <t>Section</t>
  </si>
  <si>
    <t>Colombey-les-Belles</t>
  </si>
  <si>
    <t>Commercy</t>
  </si>
  <si>
    <t>Contrexéville</t>
  </si>
  <si>
    <t>Centre hospitalier.</t>
  </si>
  <si>
    <t>Corbeil</t>
  </si>
  <si>
    <t>Usine de torréfaction de café.</t>
  </si>
  <si>
    <t>Dijon</t>
  </si>
  <si>
    <t>Donjeux</t>
  </si>
  <si>
    <t>Ateliers de réparation des tracteurs d'artillerie ; parc de services de transport automobile.</t>
  </si>
  <si>
    <t>Doulaincourt</t>
  </si>
  <si>
    <t>Magasins de munitions.</t>
  </si>
  <si>
    <t>Eclaron</t>
  </si>
  <si>
    <t>Epinal</t>
  </si>
  <si>
    <t>Gondrecourt</t>
  </si>
  <si>
    <t>Champ d'Hanlon</t>
  </si>
  <si>
    <t>École d'observation d'artillerie; centre de formation pour l'artillerie ferroviaire; centre de formation aux munitions et atelier de réparation d'artillerie sur supports ferroviaires.</t>
  </si>
  <si>
    <t>Haussimont</t>
  </si>
  <si>
    <t>X</t>
  </si>
  <si>
    <t>Is-sur-Tille</t>
  </si>
  <si>
    <t>Jonchery</t>
  </si>
  <si>
    <t>Langres</t>
  </si>
  <si>
    <t>Léonval</t>
  </si>
  <si>
    <t>Le Valdahon</t>
  </si>
  <si>
    <t>?</t>
  </si>
  <si>
    <t>École d'observation aérienne pour l'artillerie; école d'artillerie de campagne et camp d'entraînement; atelier de réparation de munitions; hôpital vétérinaire.</t>
  </si>
  <si>
    <t>Liffol-le-Grand</t>
  </si>
  <si>
    <t>Lux</t>
  </si>
  <si>
    <t>Mailly</t>
  </si>
  <si>
    <t>Ecole d'artillerie lourde avant déménagement à Angers ; camp d'artillerie.</t>
  </si>
  <si>
    <t>Montiers-sur-Saulx</t>
  </si>
  <si>
    <t>Nancy</t>
  </si>
  <si>
    <t>Dépôt de remonte.</t>
  </si>
  <si>
    <t>Neufchâteau</t>
  </si>
  <si>
    <t>Nogent-en-Bassigny</t>
  </si>
  <si>
    <t>Rimaucourt</t>
  </si>
  <si>
    <t>Saint-Dizier</t>
  </si>
  <si>
    <t>Sampigny</t>
  </si>
  <si>
    <t>Parc de transport automobile et centre de réparation.</t>
  </si>
  <si>
    <t>Toul</t>
  </si>
  <si>
    <t>Centre hospitalier important; installation de réfrigération; hôpital vétérinaire.</t>
  </si>
  <si>
    <t>Vaucouleurs</t>
  </si>
  <si>
    <t>Dépôt de stockage avancé.</t>
  </si>
  <si>
    <t>Vitry-le-François</t>
  </si>
  <si>
    <t>Centre de réparation de transport automobile; important nœud ferroviaire.</t>
  </si>
  <si>
    <t>Section Intermédiaire</t>
  </si>
  <si>
    <t>Aix-les-Bains</t>
  </si>
  <si>
    <t>Allerey</t>
  </si>
  <si>
    <t>Centre hospitalier ; dépôt de stockage; usine de fabrication de glace et de stockage au froid.</t>
  </si>
  <si>
    <t>Autun</t>
  </si>
  <si>
    <t>Ecole de police militaire.</t>
  </si>
  <si>
    <t>Blois</t>
  </si>
  <si>
    <t>Bourges</t>
  </si>
  <si>
    <t>Châteauroux</t>
  </si>
  <si>
    <t>Chinon</t>
  </si>
  <si>
    <t>Clamecy</t>
  </si>
  <si>
    <t>Clermont-Ferrand</t>
  </si>
  <si>
    <t>Decize</t>
  </si>
  <si>
    <t>École des transports motorisés.</t>
  </si>
  <si>
    <t>Gien</t>
  </si>
  <si>
    <t>Gièvres</t>
  </si>
  <si>
    <t>Grenoble</t>
  </si>
  <si>
    <t>Zone de congé.</t>
  </si>
  <si>
    <t>Issoudun</t>
  </si>
  <si>
    <t>Le Blanc</t>
  </si>
  <si>
    <t>Centre d'entraînement d'artillerie de campagne motorisée et atelier de réparation de munitions.</t>
  </si>
  <si>
    <t>Le Mans</t>
  </si>
  <si>
    <t>Mehun-sur-Yèvre</t>
  </si>
  <si>
    <t>Mesves-sur-Loire</t>
  </si>
  <si>
    <t>L'un des plus grands centres hospitaliers de l'A.E.F.</t>
  </si>
  <si>
    <t>Montierchaume</t>
  </si>
  <si>
    <t>Dépôt de stockage intermédiaire.</t>
  </si>
  <si>
    <t>Montlouis</t>
  </si>
  <si>
    <t>Neuvy-Pailloux</t>
  </si>
  <si>
    <t>Dépôt de tanks</t>
  </si>
  <si>
    <t>Nevers</t>
  </si>
  <si>
    <t>Le Pont-de-Claix</t>
  </si>
  <si>
    <t>Installation de remplissage de bouteilles de gaz gérée par le service de guerre chimique.</t>
  </si>
  <si>
    <t xml:space="preserve">Dépôt d'approvisionnement. </t>
  </si>
  <si>
    <t>Richelieu</t>
  </si>
  <si>
    <t>Camp d'officiers prisonniers de guerre.</t>
  </si>
  <si>
    <t>Romorantin</t>
  </si>
  <si>
    <t>Centre de production aéronautique et dépôt de base ; atelier de réparation de transport automobile et dépôt de stockage.</t>
  </si>
  <si>
    <t>Saint-Pierre-des-Corps</t>
  </si>
  <si>
    <t>Camp central de prisonniers de guerre ; dépôt d'approvisionnement; usine de récupération; bureaux postaux et statistiques.</t>
  </si>
  <si>
    <t>Selles-sur-Cher</t>
  </si>
  <si>
    <t>Sougy</t>
  </si>
  <si>
    <t>Verneuil</t>
  </si>
  <si>
    <t>Vichy</t>
  </si>
  <si>
    <t>Atelier de réparation des automobiles de l'A.E.F.; dépôt d'approvisionnement pour le transport automobile; camp de prisonnier de guerre.</t>
  </si>
  <si>
    <t>District de Paris</t>
  </si>
  <si>
    <t>Arnouville-lès-Gonesse</t>
  </si>
  <si>
    <t>Clichy-la-Garenne</t>
  </si>
  <si>
    <t>Le Bourget</t>
  </si>
  <si>
    <t>Section d'artillerie de l'école antiaérienne de l'Armée de terre.</t>
  </si>
  <si>
    <t>Dépôt de base aérien.</t>
  </si>
  <si>
    <t>Section de Base n°1</t>
  </si>
  <si>
    <t>Angers</t>
  </si>
  <si>
    <t>Baugé</t>
  </si>
  <si>
    <t>Coëtquidan</t>
  </si>
  <si>
    <t>Camp d'entraînement d'artillerie ; école d'observation aérienne; hôpital vétérinaire; atelier de réparation de munitions; dépôt de stockage.</t>
  </si>
  <si>
    <t>Donges</t>
  </si>
  <si>
    <t>Dépôt de munitions</t>
  </si>
  <si>
    <t>Port d'entrée secondaire, principalement utilisé pour le charbon.</t>
  </si>
  <si>
    <t>Meucon</t>
  </si>
  <si>
    <t>Montoir</t>
  </si>
  <si>
    <t>Nantes</t>
  </si>
  <si>
    <t>Saint-Jean-de-Monts</t>
  </si>
  <si>
    <t>Saint-Nazaire</t>
  </si>
  <si>
    <t>Saumur</t>
  </si>
  <si>
    <t>Centre hospitalier pour blessés renvoyés aux États-Unis.</t>
  </si>
  <si>
    <t>Savenay</t>
  </si>
  <si>
    <t>Section de Base n°2</t>
  </si>
  <si>
    <t>Angoulême</t>
  </si>
  <si>
    <t>Centre de formation aux munitions et ateliers de réparation ; centre de formation du personnel des trains de munitions d'artillerie.</t>
  </si>
  <si>
    <t>Bassens</t>
  </si>
  <si>
    <t>Grands quais américains; entrepôts de stockage et installation frigorifique ; atelier de réparation de machines pour le service de transport; terminal moteur; centre de construction de chemins de fer et de nombreuses autres activités.</t>
  </si>
  <si>
    <t>Bayonne</t>
  </si>
  <si>
    <t>L'un des plus petits ports utilisés par l'A.E.F. ; dépôt de remonte.</t>
  </si>
  <si>
    <t>Centre hospitalier ; petit dépôt de stockage; camp de prisonnier de guerre.</t>
  </si>
  <si>
    <t>Bordeaux</t>
  </si>
  <si>
    <t>Quartier général de la base Section n° 2. Port de fret de l'A.E.F. Dans son voisinage se trouvaient un grand nombre de scieries, d'hôpitaux et d'entrepôts.</t>
  </si>
  <si>
    <t>Carbon-Blanc</t>
  </si>
  <si>
    <t>Dépôt de remonte; hôpital vétérinaire.</t>
  </si>
  <si>
    <t>Cazaux</t>
  </si>
  <si>
    <t>Champ de tir aérien.</t>
  </si>
  <si>
    <t>Dax</t>
  </si>
  <si>
    <t>Hendaye</t>
  </si>
  <si>
    <t>Labrit</t>
  </si>
  <si>
    <t>La Courtine</t>
  </si>
  <si>
    <t>Camp d'entraînement d'artillerie de campagne ; dépôt de stockage divers.</t>
  </si>
  <si>
    <t>Le Courneau</t>
  </si>
  <si>
    <t>Libourne</t>
  </si>
  <si>
    <t>Centre d'entraînement des tracteurs de l'artillerie lourde ; centre de formation aux munitions et magasins ; dépôt de stockage divers.</t>
  </si>
  <si>
    <t>Limoges</t>
  </si>
  <si>
    <t>Mérignac</t>
  </si>
  <si>
    <t>Mimizan</t>
  </si>
  <si>
    <t>Pauillac</t>
  </si>
  <si>
    <t>Périgueux</t>
  </si>
  <si>
    <t>Pontenx-les-Forges</t>
  </si>
  <si>
    <t>Saint-Loubès</t>
  </si>
  <si>
    <t>Saint-Sulpice</t>
  </si>
  <si>
    <t>Section de Base n°4</t>
  </si>
  <si>
    <t>Calais</t>
  </si>
  <si>
    <t>Le Havre</t>
  </si>
  <si>
    <t>Rouen</t>
  </si>
  <si>
    <t>Section de Base n°5</t>
  </si>
  <si>
    <t>Brest</t>
  </si>
  <si>
    <t>Quartier général de la section de base n° 5 ; principal port de débarquement et d'embarquement des troupes. Un quai d'allègement, des entrepôts et une usine de réfrigération y ont été construits par les Américains.</t>
  </si>
  <si>
    <t>Cherbourg</t>
  </si>
  <si>
    <t>Port d'arrivé des troupes américaines depuis l'Angleterre (Section de Base n°3).</t>
  </si>
  <si>
    <t>Port de débarquement pour les troupes arrivant par l'Angleterre (Section de Base n°3).</t>
  </si>
  <si>
    <t>Granville</t>
  </si>
  <si>
    <t>Port d'entrée du charbon.</t>
  </si>
  <si>
    <t>Le plus grand camp américain de France ; camp de repos des troupes débarquant ou embarquant à Brest.</t>
  </si>
  <si>
    <t>Rennes</t>
  </si>
  <si>
    <t>Saint-Malo</t>
  </si>
  <si>
    <t>Section de Base n°6</t>
  </si>
  <si>
    <t>Marseille</t>
  </si>
  <si>
    <t>Miramas</t>
  </si>
  <si>
    <t>Nice</t>
  </si>
  <si>
    <t>Principale ville de la zone de congé de la Riviera.</t>
  </si>
  <si>
    <t>Section de Base n°7</t>
  </si>
  <si>
    <t>Aigrefeuille</t>
  </si>
  <si>
    <t>La Pallice</t>
  </si>
  <si>
    <t>La Rochelle</t>
  </si>
  <si>
    <t>Marans</t>
  </si>
  <si>
    <t>Mortagne</t>
  </si>
  <si>
    <t>Rochefort</t>
  </si>
  <si>
    <t>Tonnay-Charente</t>
  </si>
  <si>
    <t>Emplacement d'un port charbonnier secondaire et d'un dépôt de stockage de charbon.</t>
  </si>
  <si>
    <t>La cimenterie, louée aux Français, était exploitée par la S.O.S.</t>
  </si>
  <si>
    <t>Port pour le charbon et les marchandises diverses ; camp de prisonniers de guerre.</t>
  </si>
  <si>
    <t>Port charbonnier et dépôt de stockage de charbon, fonctionnant avec Rochefort.</t>
  </si>
  <si>
    <t>Légende :</t>
  </si>
  <si>
    <t>Section de base n°1</t>
  </si>
  <si>
    <t>Section de base n°2</t>
  </si>
  <si>
    <t>Section de base n°4</t>
  </si>
  <si>
    <t>Section de base n°5</t>
  </si>
  <si>
    <t>Section de base n°6</t>
  </si>
  <si>
    <t>Section de base n°7</t>
  </si>
  <si>
    <t>Section Avancée</t>
  </si>
  <si>
    <t>Station de régulation temporaire qui comprenait Noisy-le-Sec et a été utilisée en conjonction avec les Français.</t>
  </si>
  <si>
    <t>Sections Intermédiaires Est et Ouest</t>
  </si>
  <si>
    <t>Etat-Major</t>
  </si>
  <si>
    <t>Alsace-Lorraine sous domination allemande</t>
  </si>
  <si>
    <t>Service de soutien</t>
  </si>
  <si>
    <t>Les Sables-d'Olonne</t>
  </si>
  <si>
    <t>Mars-sur-Allier</t>
  </si>
  <si>
    <t>Département</t>
  </si>
  <si>
    <t>École d'infanterie pour aspirants officiers.</t>
  </si>
  <si>
    <t>Dépôt de stockage</t>
  </si>
  <si>
    <t>Centre hospitalier</t>
  </si>
  <si>
    <t>Port</t>
  </si>
  <si>
    <t>Entrepôts réfrigérés</t>
  </si>
  <si>
    <t>Ecole(s)</t>
  </si>
  <si>
    <t>Camp d'entraînement</t>
  </si>
  <si>
    <t>District forestier</t>
  </si>
  <si>
    <t>Ateliers de réparation</t>
  </si>
  <si>
    <t>Dépôt de charbon</t>
  </si>
  <si>
    <t>Dépôt de remonte</t>
  </si>
  <si>
    <t>Hôpital vétérinaire</t>
  </si>
  <si>
    <t>Quartier général</t>
  </si>
  <si>
    <t>Alimentation</t>
  </si>
  <si>
    <t>Etat-Major du Service de Soutien (S.O.S.) ; centre d'instruction aéronautique et dépôt de base ; usine de réfrigération.</t>
  </si>
  <si>
    <t>École d'artillerie lourde ; base de formation d'ingénieurs ; centre de formation aux munitions et ateliers de réparation ; école des officiers de transport ferroviaire ; centre hospitalier ; emplacement d'une installation frigorifique.</t>
  </si>
  <si>
    <r>
      <t>Ecole du III</t>
    </r>
    <r>
      <rPr>
        <vertAlign val="superscript"/>
        <sz val="10"/>
        <color theme="1"/>
        <rFont val="Calibri"/>
        <family val="2"/>
        <scheme val="minor"/>
      </rPr>
      <t>ème</t>
    </r>
    <r>
      <rPr>
        <sz val="10"/>
        <color theme="1"/>
        <rFont val="Calibri"/>
        <family val="2"/>
        <scheme val="minor"/>
      </rPr>
      <t xml:space="preserve"> corps d'armée.</t>
    </r>
  </si>
  <si>
    <r>
      <t>Ecole du I</t>
    </r>
    <r>
      <rPr>
        <vertAlign val="superscript"/>
        <sz val="10"/>
        <color theme="1"/>
        <rFont val="Calibri"/>
        <family val="2"/>
        <scheme val="minor"/>
      </rPr>
      <t>er</t>
    </r>
    <r>
      <rPr>
        <sz val="10"/>
        <color theme="1"/>
        <rFont val="Calibri"/>
        <family val="2"/>
        <scheme val="minor"/>
      </rPr>
      <t xml:space="preserve"> Corps  d'armée.</t>
    </r>
  </si>
  <si>
    <t>Camp d'entraînement d'artillerie de campagne ; école d'observation aérienne d'artillerie ; atelier de réparation de munitions pour l'artillerie mobile.</t>
  </si>
  <si>
    <t>Port d'entrée ; atelier de montage et de réparation de moteurs ; centre hospitalier.</t>
  </si>
  <si>
    <t>Camp de tir aérien et école d'artillerie.</t>
  </si>
  <si>
    <r>
      <t>Quartier général de la section de base n° 1 ; port principal de fret, environ 2 552 000 tonnes de fret ont été reçues ici avant le 1</t>
    </r>
    <r>
      <rPr>
        <vertAlign val="superscript"/>
        <sz val="10"/>
        <color theme="1"/>
        <rFont val="Calibri"/>
        <family val="2"/>
        <scheme val="minor"/>
      </rPr>
      <t xml:space="preserve">er </t>
    </r>
    <r>
      <rPr>
        <sz val="10"/>
        <color theme="1"/>
        <rFont val="Calibri"/>
        <family val="2"/>
        <scheme val="minor"/>
      </rPr>
      <t>mai 1919 ; dépôt de remonte et hôpital vétérinaire ; usine de fabrication de glace et de réfrigération ; centre de construction ferroviaire ; ateliers de montage de locomotives ; campements.</t>
    </r>
  </si>
  <si>
    <t>École d'artillerie pour officiers et candidats à la commission ; boulangerie  de campagne.</t>
  </si>
  <si>
    <t>Camp de prisonniers</t>
  </si>
  <si>
    <t>Base aéronavale</t>
  </si>
  <si>
    <t>Dépôt produits pétrolier</t>
  </si>
  <si>
    <t>Camp d'entraînement d'artillerie ; écoles de ballons, de tir aérien et d'observation ; atelier de réparation de munitions et dépôt de remonte.</t>
  </si>
  <si>
    <t>Quartier général de la section de base n° 4 ; port auxiliaire pour la navigation américaine ; la plupart des hommes transbordés d'Angleterre (Section de Base n°3) ont débarqué ici ; dépôt de stockage ; installation de réfrigération ; service de transport automobile.</t>
  </si>
  <si>
    <t>Port d'entrée pour l'essence, le charbon et d'autres fournitures ; magasins du transport motorisé.</t>
  </si>
  <si>
    <t>Repos et convalescence</t>
  </si>
  <si>
    <t>Quartier général de la section de base n° 6 ; parc moteurs; dépôt de remonte. En raison des activités sous-marines en Méditerranée et de la plus grande distance de l'Amérique, le port n'a pas été largement utilisé par les forces expéditionnaires américaines pendant la guerre. Après l'Armistice, c'était un port d'embarquement secondaire pour les troupes de retour aux États-Unis.</t>
  </si>
  <si>
    <t>Quartier général de la section de base n° 7 après déménagement de La Pallice ; exploité comme port en collaboration avec La Pallice ; centre de montage de wagons ; dépôt de remonte et hôpital vétérinaire.</t>
  </si>
  <si>
    <t>Point central de la zone de repos principale de l'A.E.F.</t>
  </si>
  <si>
    <t>Centre de formation au service de guerre chimique.</t>
  </si>
  <si>
    <r>
      <t>Quartier général de la section avancée du S.O.S., du 1</t>
    </r>
    <r>
      <rPr>
        <vertAlign val="superscript"/>
        <sz val="10"/>
        <color theme="1"/>
        <rFont val="Calibri"/>
        <family val="2"/>
        <scheme val="minor"/>
      </rPr>
      <t>er</t>
    </r>
    <r>
      <rPr>
        <sz val="10"/>
        <color theme="1"/>
        <rFont val="Calibri"/>
        <family val="2"/>
        <scheme val="minor"/>
      </rPr>
      <t xml:space="preserve"> novembre 1917 au 20 janvier 1918 et après le 23 octobre 1918 ; parc de révision des transports automobiles ; hôpital vétérinaire.</t>
    </r>
  </si>
  <si>
    <t>Quartier général de la section avancée du S.O.S., pendant la période du 28 juin au 23 octobre 1918.</t>
  </si>
  <si>
    <t>Ecole d'artillerie de tranchée.</t>
  </si>
  <si>
    <t>Quartier général de la Section avancée du 20 janvier au 28 juin 1918; Ecoles de l'armée qui comprenaient 17 écoles séparées ; centre de réparation et d'approvisionnement de transport automobile; centre hospitalier; , Services d'approvisionnement.</t>
  </si>
  <si>
    <t>cliquer pour accéder à la carte du département</t>
  </si>
  <si>
    <t>Emplacement du plus grand atelier de réparation de munitions de l'A.E.F., où les fusils, les mitrailleuses et les canons ont été reconditionnés ; dépôt de stockage.</t>
  </si>
  <si>
    <t>Foëcy</t>
  </si>
  <si>
    <t xml:space="preserve"> (cliquer pour accéder au détail)</t>
  </si>
  <si>
    <t>Service du Soutien actif à l'Armistice</t>
  </si>
  <si>
    <t>Service du Soutien projeté avec début de travaux</t>
  </si>
  <si>
    <t>Loire-Atlantique - Section de base n°1</t>
  </si>
  <si>
    <t>Gironde - Section de base n°2</t>
  </si>
  <si>
    <r>
      <t xml:space="preserve">Les Services de Soutien du Corps Expéditionnaire Américain </t>
    </r>
    <r>
      <rPr>
        <b/>
        <i/>
        <sz val="18"/>
        <color theme="0"/>
        <rFont val="Calibri"/>
        <family val="2"/>
        <scheme val="minor"/>
      </rPr>
      <t>(Services Of Supply of the American Expeditionary Forces)</t>
    </r>
    <r>
      <rPr>
        <b/>
        <sz val="18"/>
        <color theme="0"/>
        <rFont val="Calibri"/>
        <family val="2"/>
        <scheme val="minor"/>
      </rPr>
      <t>.</t>
    </r>
  </si>
  <si>
    <t>Charente-Maritime - Section de base n°7</t>
  </si>
  <si>
    <t>Cher - Section Intermédiaire</t>
  </si>
  <si>
    <t>Indre - Section Intermédiaire</t>
  </si>
  <si>
    <t>Indre-et-Loire - Section Intermédiaire</t>
  </si>
  <si>
    <t>Loir-et-Cher - Section Intermédiaire</t>
  </si>
  <si>
    <t>Nièvre - Section Intermédiaire</t>
  </si>
  <si>
    <t>Haute-Marne - Section Avancée</t>
  </si>
  <si>
    <t>Meurthe-et-Moselle - Section Avancée</t>
  </si>
  <si>
    <t>Meuse - Section Avancée</t>
  </si>
  <si>
    <t>Vosges - Section Avancée</t>
  </si>
  <si>
    <t>Sainte-Luce</t>
  </si>
  <si>
    <t>Dépôt de stockage.</t>
  </si>
  <si>
    <t>Cosne</t>
  </si>
  <si>
    <t>Poinçon</t>
  </si>
  <si>
    <t>Section Intermédiaire (Est)</t>
  </si>
  <si>
    <t>Section Intermédiaire (Ouest)</t>
  </si>
  <si>
    <t>Dépôt de remonte n°23 ; hôpital vétérinaire n°18.</t>
  </si>
  <si>
    <t>Camp de Souge</t>
  </si>
  <si>
    <t>Dépôt de remonte n°31 ; hôpital vétérinaire.</t>
  </si>
  <si>
    <t>Dépôt de remonte n°32 ; hôpital vétérinaire; dépôt de fournitures médicales; centre avancé de transport automobile.</t>
  </si>
  <si>
    <t>Dépôt de remonte n°33 ; hôpital vétérinaire.</t>
  </si>
  <si>
    <t>Dépôt de remonte n°34.</t>
  </si>
  <si>
    <t>Dépôt de remonte n°36 ; hôpital vétérinaire; centre de transport motorisé.</t>
  </si>
  <si>
    <t>Verdun</t>
  </si>
  <si>
    <t>Dépôt de remonte n°37.</t>
  </si>
  <si>
    <t>Observations</t>
  </si>
  <si>
    <t>Pleyber-Christ</t>
  </si>
  <si>
    <t>Villebernier</t>
  </si>
  <si>
    <t>Chamiers</t>
  </si>
  <si>
    <t>Dépôt de machines</t>
  </si>
  <si>
    <t>Marcy</t>
  </si>
  <si>
    <t>Etais</t>
  </si>
  <si>
    <t>Landerneau</t>
  </si>
  <si>
    <t>Blaye</t>
  </si>
  <si>
    <t>Talence</t>
  </si>
  <si>
    <t>Centre hospitalier n°6.</t>
  </si>
  <si>
    <t>Furt</t>
  </si>
  <si>
    <t>Lormont</t>
  </si>
  <si>
    <t>Camp du Génie</t>
  </si>
  <si>
    <t>Talmont</t>
  </si>
  <si>
    <t>Saint-Pardon</t>
  </si>
  <si>
    <t>Vauclaire</t>
  </si>
  <si>
    <t>Orléans</t>
  </si>
  <si>
    <t>Centre hospitalier n°202</t>
  </si>
  <si>
    <t>Camp de reclassement pour officiers; point de concentration et de reclassement des occasionnels enrôlés sortis des hôpitaux de l'A.E.F. ; centre hospitalier n°43</t>
  </si>
  <si>
    <t>Cour-Cherverny</t>
  </si>
  <si>
    <t>Saint-Aignan-Noyers</t>
  </si>
  <si>
    <t>Saint-Florent</t>
  </si>
  <si>
    <t>La Guerche</t>
  </si>
  <si>
    <r>
      <t>6</t>
    </r>
    <r>
      <rPr>
        <vertAlign val="superscript"/>
        <sz val="10"/>
        <color theme="1"/>
        <rFont val="Calibri"/>
        <family val="2"/>
        <scheme val="minor"/>
      </rPr>
      <t>ème</t>
    </r>
    <r>
      <rPr>
        <sz val="10"/>
        <color theme="1"/>
        <rFont val="Calibri"/>
        <family val="2"/>
        <scheme val="minor"/>
      </rPr>
      <t xml:space="preserve"> division du Dépôt (du 28/08/1918 au 24/10/1918). Infanterie, mitrailleuse, train de ravitaillement et train de munitions.</t>
    </r>
  </si>
  <si>
    <r>
      <t>5</t>
    </r>
    <r>
      <rPr>
        <vertAlign val="superscript"/>
        <sz val="10"/>
        <color theme="1"/>
        <rFont val="Calibri"/>
        <family val="2"/>
        <scheme val="minor"/>
      </rPr>
      <t>ème</t>
    </r>
    <r>
      <rPr>
        <sz val="10"/>
        <color theme="1"/>
        <rFont val="Calibri"/>
        <family val="2"/>
        <scheme val="minor"/>
      </rPr>
      <t xml:space="preserve"> division du Dépôt (du 01/09/1918 au 04/10/1918). Infanterie, mitrailleuse, train de ravitaillement et train de munitions.</t>
    </r>
  </si>
  <si>
    <t>Dépôt de stockage médical. 4ème division du Dépôt (du 23/08/1918 au 24/10/1918). Infanterie, mitrailleuse, train de ravitaillement et train de munitions.</t>
  </si>
  <si>
    <r>
      <t>3</t>
    </r>
    <r>
      <rPr>
        <vertAlign val="superscript"/>
        <sz val="10"/>
        <color theme="1"/>
        <rFont val="Calibri"/>
        <family val="2"/>
        <scheme val="minor"/>
      </rPr>
      <t>ème</t>
    </r>
    <r>
      <rPr>
        <sz val="10"/>
        <color theme="1"/>
        <rFont val="Calibri"/>
        <family val="2"/>
        <scheme val="minor"/>
      </rPr>
      <t xml:space="preserve"> division du Dépôt (du 13/08/1918 au 28/10/1918). Infanterie, mitrailleuse, train de ravitaillement et train de munitions.</t>
    </r>
  </si>
  <si>
    <t>Dépôt de remplacement; champ de tir ; atelier de réparation de transport automobile; école des aumôniers. 2ème division du Dépôt (du 24/07/1918 au 17/12/1918). Infanterie, mitrailleuse, train de ravitaillement et train de munitions.</t>
  </si>
  <si>
    <r>
      <t>Dépôt de remplacement. 1</t>
    </r>
    <r>
      <rPr>
        <vertAlign val="superscript"/>
        <sz val="10"/>
        <color theme="1"/>
        <rFont val="Calibri"/>
        <family val="2"/>
        <scheme val="minor"/>
      </rPr>
      <t xml:space="preserve">ère </t>
    </r>
    <r>
      <rPr>
        <sz val="10"/>
        <color theme="1"/>
        <rFont val="Calibri"/>
        <family val="2"/>
        <scheme val="minor"/>
      </rPr>
      <t>division du Dépôt (du 15/01/1918). Infanterie, cavalerie,  mitrailleuse, train de ravitaillement et train de munitions.</t>
    </r>
  </si>
  <si>
    <t>Transmissions ; service de ravitaillement.</t>
  </si>
  <si>
    <t>Pacy-sur-Armençon</t>
  </si>
  <si>
    <t>Est d'Auxerre</t>
  </si>
  <si>
    <t>Saint-Amand</t>
  </si>
  <si>
    <t>Usine Brulée</t>
  </si>
  <si>
    <t>Quartier général de la section de base n° 7 pendant un certain temps ; port d'entrée pour le fret pétrolier ; dépôt de stockage d'essence (4 réservoirs construits) ; installation de réfrigération et dépôt de remonte.</t>
  </si>
  <si>
    <t>Dépôt d'huile ; dépôt d'essence (2 réservoirs construits)</t>
  </si>
  <si>
    <t>Grand dépôt de base ; dépôt de stockage de munitions; dépôt d'huile (un réservoir) ; centre de construction ferroviaire.</t>
  </si>
  <si>
    <r>
      <t>Stockage d'essence.</t>
    </r>
    <r>
      <rPr>
        <i/>
        <sz val="10"/>
        <color rgb="FFFF0000"/>
        <rFont val="Calibri"/>
        <family val="2"/>
        <scheme val="minor"/>
      </rPr>
      <t xml:space="preserve"> </t>
    </r>
    <r>
      <rPr>
        <b/>
        <i/>
        <sz val="10"/>
        <color rgb="FFFF0000"/>
        <rFont val="Calibri"/>
        <family val="2"/>
        <scheme val="minor"/>
      </rPr>
      <t>Le réservoir prévu était inachevé à l'Armistice.</t>
    </r>
  </si>
  <si>
    <r>
      <t>Dépôt de munitions.</t>
    </r>
    <r>
      <rPr>
        <i/>
        <sz val="10"/>
        <color theme="1"/>
        <rFont val="Calibri"/>
        <family val="2"/>
        <scheme val="minor"/>
      </rPr>
      <t xml:space="preserve"> </t>
    </r>
    <r>
      <rPr>
        <b/>
        <i/>
        <sz val="10"/>
        <color rgb="FFFF0000"/>
        <rFont val="Calibri"/>
        <family val="2"/>
        <scheme val="minor"/>
      </rPr>
      <t>Seulement 5 % du projet réalisé à l'Armistice.</t>
    </r>
  </si>
  <si>
    <t>3 entrepôts, offrant 4180 m² de stockage ont été construits en bordure de Loire ; un peu plus de 2 km de voies ont été posés.</t>
  </si>
  <si>
    <t>à venir</t>
  </si>
  <si>
    <t>Beau Désert</t>
  </si>
  <si>
    <t>peut-être</t>
  </si>
  <si>
    <t>*</t>
  </si>
  <si>
    <t>Base aéronavale; port d'entrée et port d'embarquement pour les troupes revenant aux États-Unis après la cessation des hostilités ; petit dépôt de stockage.</t>
  </si>
  <si>
    <t>St-Pardon devait avoir un quai de 183 m (600 pieds) de long et une longue approche sur chevalets. Le quai devait être relié au dépôt de St-Sulpice par un embranchement de moins d'1,6 km de long. Un tiers du travail sur ce projet avait été fait lorsque l'armistice l'a arrêté.</t>
  </si>
  <si>
    <t>Travaux à peine commencés à l'Armistice.</t>
  </si>
  <si>
    <t>non prévue</t>
  </si>
  <si>
    <t>Centre d'entraînement de l'artillerie lourde ; centre de formation aux munitions et magasins ; dépôt de stockage; centre hospitalier.</t>
  </si>
  <si>
    <t>Informations complémentaires :</t>
  </si>
  <si>
    <t>Création</t>
  </si>
  <si>
    <t>Section de base n°3</t>
  </si>
  <si>
    <t>Section de base n°8</t>
  </si>
  <si>
    <t>Section de base n°9</t>
  </si>
  <si>
    <t>A l'origine, section de base n°3</t>
  </si>
  <si>
    <t>La Pallice puis La Rochelle</t>
  </si>
  <si>
    <t>Padoue</t>
  </si>
  <si>
    <t>Londres</t>
  </si>
  <si>
    <t>Pays</t>
  </si>
  <si>
    <t>France</t>
  </si>
  <si>
    <t>Angleterre</t>
  </si>
  <si>
    <t>Italie</t>
  </si>
  <si>
    <t>Allemagne</t>
  </si>
  <si>
    <t>Créée pour l'armée d'occupation du Rhin</t>
  </si>
  <si>
    <t>Anvers (Belgique)</t>
  </si>
  <si>
    <t>ATTENTION : liste non exhaustive</t>
  </si>
  <si>
    <t>Grand dépôt de stockage; usine de torréfaction de café; boulangerie de campagne; parc de stockage de charbon; centre de construction ferroviaire.</t>
  </si>
  <si>
    <t>Quartier général de la section avancée du S.O.S., du 10 juillet au 17 septembre 1917 ; Quartier général de la section intermédiaire du S.O.S. après le 17 septembre 1917 ; également un important centre ferroviaire et de stockage ; principaux ateliers de réparation de locomotives du corps expéditionnaire ; hôpital vétérinaire.</t>
  </si>
  <si>
    <r>
      <t>Ecole du II</t>
    </r>
    <r>
      <rPr>
        <vertAlign val="superscript"/>
        <sz val="10"/>
        <color theme="1"/>
        <rFont val="Calibri"/>
        <family val="2"/>
        <scheme val="minor"/>
      </rPr>
      <t>ème</t>
    </r>
    <r>
      <rPr>
        <sz val="10"/>
        <color theme="1"/>
        <rFont val="Calibri"/>
        <family val="2"/>
        <scheme val="minor"/>
      </rPr>
      <t xml:space="preserve">  corps d'armée ; école de l'aviation d'artillerie et d'observation ; dépôt de stockage d'essence; boulangeries artisanales et mécaniques.</t>
    </r>
  </si>
  <si>
    <r>
      <t>Quartier général de la section avancée du S.O.S., du 17 septembre au 1</t>
    </r>
    <r>
      <rPr>
        <vertAlign val="superscript"/>
        <sz val="10"/>
        <color theme="1"/>
        <rFont val="Calibri"/>
        <family val="2"/>
        <scheme val="minor"/>
      </rPr>
      <t>er</t>
    </r>
    <r>
      <rPr>
        <sz val="10"/>
        <color theme="1"/>
        <rFont val="Calibri"/>
        <family val="2"/>
        <scheme val="minor"/>
      </rPr>
      <t xml:space="preserve"> novembre 1917 ; station de régulation ; la plus grande boulangerie de l'A.E.F. ; école d'artillerie et magasins; dépôt intermédiaire de service aérien; camp d'artillerie; centre de construction ferroviaire.</t>
    </r>
  </si>
  <si>
    <t>Section intermédiaire</t>
  </si>
  <si>
    <t xml:space="preserve"> </t>
  </si>
  <si>
    <t>Caserne de Pontanézen</t>
  </si>
  <si>
    <t>Port d'entrée secondaire, principalement pour le charbon.</t>
  </si>
  <si>
    <r>
      <rPr>
        <sz val="10"/>
        <color theme="1"/>
        <rFont val="Calibri"/>
        <family val="2"/>
        <scheme val="minor"/>
      </rPr>
      <t xml:space="preserve">Environ 65 km (42 miles) de voies et 244 aiguillages devaient être posés. 36 entrepôts devaient être construits. </t>
    </r>
    <r>
      <rPr>
        <b/>
        <i/>
        <sz val="10"/>
        <color rgb="FFFF0000"/>
        <rFont val="Calibri"/>
        <family val="2"/>
        <scheme val="minor"/>
      </rPr>
      <t>Projet non réalisé</t>
    </r>
  </si>
  <si>
    <t>Toulon</t>
  </si>
  <si>
    <r>
      <t xml:space="preserve">Dépôt de stockage pour le port de Marseille ; camp de prisonnier de guerre. Près de 174 km de voies et 474 aiguillages prévus pour desservir 120 entrepôts. </t>
    </r>
    <r>
      <rPr>
        <b/>
        <i/>
        <sz val="10"/>
        <color rgb="FFFF0000"/>
        <rFont val="Calibri"/>
        <family val="2"/>
        <scheme val="minor"/>
      </rPr>
      <t>Petit pourcentage réalisé lorsque le projet fut abandonné.</t>
    </r>
  </si>
  <si>
    <t>Deux jetées dédiées.</t>
  </si>
  <si>
    <r>
      <t xml:space="preserve">Emplacement d'un dépôt de base ; gare de triage et dépôt de stockage de charbon. Le projet prévoyait une installation de 37 km de voies avec 102 aiguillages et 9 entrepôts totalisant 20,4 ha et 42,9 ha d'entreposage ouvert. L'aménagement complet couvrait une superficie de 125,5 ha. </t>
    </r>
    <r>
      <rPr>
        <b/>
        <i/>
        <sz val="10"/>
        <color rgb="FFFF0000"/>
        <rFont val="Calibri"/>
        <family val="2"/>
        <scheme val="minor"/>
      </rPr>
      <t>Seule une petite partie de ces travaux était achevée lorsqu'elle fut annulée par la cessation des hostilités.</t>
    </r>
  </si>
  <si>
    <t>Fiche &gt;</t>
  </si>
  <si>
    <t>&gt; "peut-être" : selon données disponibles</t>
  </si>
  <si>
    <t>A l'origine, la Charente-Maritime était inclue dans la section n°2 avant de devenir section n°7</t>
  </si>
  <si>
    <t>Gare régulatrice</t>
  </si>
  <si>
    <t>Connantre</t>
  </si>
  <si>
    <t>Romescamps</t>
  </si>
  <si>
    <t>Gare régulatrice française mise en service en 1916, utilisée par l'Armée américaine.</t>
  </si>
  <si>
    <t>Gare régulatrice britanique mise en service en 1916, utilisée par l'Armée américaine.</t>
  </si>
  <si>
    <t>Féré-en-Tardenois</t>
  </si>
  <si>
    <t>Ecole de défense contre le gaz située à environ 1,6 km à l'est de Chaumont.</t>
  </si>
  <si>
    <t>Dépôt du service aérien pour la section avancée du S.O.S.</t>
  </si>
  <si>
    <t>Commune de Sanzey, ferme de Léoval. Dépôt de stockage divers avancé ; dépôt de munitions de guerre chimique et ateliers de réparation.</t>
  </si>
  <si>
    <t>Vernois / Vitrey</t>
  </si>
  <si>
    <t>Sorcy</t>
  </si>
  <si>
    <t>Abainville</t>
  </si>
  <si>
    <t>Stockage de ponts préassemblés. Tête du réseau à voie de 60 cm. Ateliers de réparation du matériel à voie de 60 cm.</t>
  </si>
  <si>
    <t>Murat</t>
  </si>
  <si>
    <t>Le Puy</t>
  </si>
  <si>
    <t>Bourg</t>
  </si>
  <si>
    <t>Le Lude</t>
  </si>
  <si>
    <t>Marchenoir</t>
  </si>
  <si>
    <t>Milly-la-Forêt</t>
  </si>
  <si>
    <t>Le Poinçonnet</t>
  </si>
  <si>
    <t>Camp de forestiers du district de Châteauroux - 235 hommes</t>
  </si>
  <si>
    <t>Camp de forestiers du district de Baugé - 90 hommes</t>
  </si>
  <si>
    <t>Camp de forestiers du district de Baugé - 159 hommes</t>
  </si>
  <si>
    <t>Camp de forestiers du district de Baugé - 73 hommes</t>
  </si>
  <si>
    <t>Camp de forestiers du district de Baugé - 308 hommes</t>
  </si>
  <si>
    <t>Camp de forestiers du district de Baugé  - 47 hommes</t>
  </si>
  <si>
    <t>Camp de forestiers du district de Baugé - 56 hommes</t>
  </si>
  <si>
    <t>Mont</t>
  </si>
  <si>
    <t>Camp de forestiers du district de Bourges - 274 hommes</t>
  </si>
  <si>
    <t>Camp de forestiers du district de Bourges - 323 hommes</t>
  </si>
  <si>
    <t>Camp de forestiers du district de Bourges - 465 hommes</t>
  </si>
  <si>
    <t>Camp de forestiers du district de Bourges - 26 hommes</t>
  </si>
  <si>
    <t>Camp de forestiers du district de Bourges - 270 hommes</t>
  </si>
  <si>
    <t>Camp de forestiers du district de Bourges - 98 hommes</t>
  </si>
  <si>
    <t>Pruniers</t>
  </si>
  <si>
    <t>Mur-de-Sologne</t>
  </si>
  <si>
    <t>La Celle-Bruère</t>
  </si>
  <si>
    <t>Couleuvre</t>
  </si>
  <si>
    <t>Chenonceaux</t>
  </si>
  <si>
    <t>Brinon-sur-Sauldre</t>
  </si>
  <si>
    <t>Donzy</t>
  </si>
  <si>
    <t>Moulins-Engilbert</t>
  </si>
  <si>
    <t>Subligny-Villeroy</t>
  </si>
  <si>
    <t>Urzy</t>
  </si>
  <si>
    <t>Bricon</t>
  </si>
  <si>
    <t>Camp de forestiers du district d'Eclaron - 98 hommes</t>
  </si>
  <si>
    <t>Camp de forestiers du district d'Epinal - 424 hommes</t>
  </si>
  <si>
    <t>Camp de forestiers du district d'Epinal - 495 hommes</t>
  </si>
  <si>
    <t>Camp de forestiers du district d'Epinal - 227 hommes</t>
  </si>
  <si>
    <t>Camp de forestiers du district d'Epinal - 429 hommes</t>
  </si>
  <si>
    <t>Camp de forestiers du district d'Epinal - 295 hommes</t>
  </si>
  <si>
    <t>Camp de forestiers du district d'Epinal - 228 hommes</t>
  </si>
  <si>
    <t>Camp de forestiers du district d'Epinal - 466 hommes</t>
  </si>
  <si>
    <t>Vagney</t>
  </si>
  <si>
    <t>La Marche</t>
  </si>
  <si>
    <t>Gironcourt</t>
  </si>
  <si>
    <t>Cornimont</t>
  </si>
  <si>
    <t>Brouvelieures</t>
  </si>
  <si>
    <t>Bains-les-Bains</t>
  </si>
  <si>
    <t>Collonges</t>
  </si>
  <si>
    <t>Esmoulins</t>
  </si>
  <si>
    <t>Gissey-Soussey</t>
  </si>
  <si>
    <t>Mirebeau</t>
  </si>
  <si>
    <t>Sauvigney-lès-Gray</t>
  </si>
  <si>
    <t>Selongey</t>
  </si>
  <si>
    <t>Saint-Julien</t>
  </si>
  <si>
    <t>Velet</t>
  </si>
  <si>
    <t>Camp de forestiers du district de Dijon - 101 hommes</t>
  </si>
  <si>
    <t>Camp de forestiers du district de Dijon - 57 hommes</t>
  </si>
  <si>
    <t>Camp de forestiers du district de Dijon - 214 hommes</t>
  </si>
  <si>
    <t>Camp de forestiers du district de Dijon - 31 hommes</t>
  </si>
  <si>
    <t>Camp de forestiers du district de Dijon - 105 hommes</t>
  </si>
  <si>
    <t>Camp de forestiers du district de Dijon - 583 hommes</t>
  </si>
  <si>
    <t>Camp de forestiers du district de Dijon - 132 hommes</t>
  </si>
  <si>
    <t>Camp de forestiers du district de Besançon - 191 hommes</t>
  </si>
  <si>
    <t>Camp de forestiers du district de Besançon - 165 hommes</t>
  </si>
  <si>
    <t>Camp de forestiers du district de Besançon - 43 hommes</t>
  </si>
  <si>
    <t>Camp de forestiers du district de Besançon - 184 hommes</t>
  </si>
  <si>
    <t>Camp de forestiers du district de Besançon - 399 hommes</t>
  </si>
  <si>
    <t>Camp de forestiers du district de Besançon - 175 hommes</t>
  </si>
  <si>
    <t>Camp de forestiers du district de Besançon - 244 hommes</t>
  </si>
  <si>
    <t>Camp de forestiers du district de Besançon - 122 hommes</t>
  </si>
  <si>
    <t>Nods</t>
  </si>
  <si>
    <t>Morteau</t>
  </si>
  <si>
    <t>Levier</t>
  </si>
  <si>
    <t>Etalans</t>
  </si>
  <si>
    <t>Vaux-et-Chantegrue</t>
  </si>
  <si>
    <t>Avoudrey</t>
  </si>
  <si>
    <t>Arc-sous-Montenot</t>
  </si>
  <si>
    <t>Camp de forestiers du district de Bourg - 239 hommes</t>
  </si>
  <si>
    <t>Camp de forestiers du district de Bourg - 234 hommes</t>
  </si>
  <si>
    <t>Brenod</t>
  </si>
  <si>
    <t>Mouthe</t>
  </si>
  <si>
    <t>Etat-Major d'un district forestier (22 hommes).</t>
  </si>
  <si>
    <t>Etat Major d'un district forestier (24 hommes).</t>
  </si>
  <si>
    <t>Camp de forestiers du district du Puy - 243 hommes</t>
  </si>
  <si>
    <t>Dépôt de récupération de masques à gaz; Etat-Major d'un district forestier (21 hommes).</t>
  </si>
  <si>
    <t>Etat-Major d'un district forestier. Camp de forestiers  - 150 hommes</t>
  </si>
  <si>
    <t>Localisation du bureau central des archives pour tout le personnel de l'A.E.F. ; école d'artillerie, magasins et dépôt ; Etat-Major d'un district forestier (25 hommes) ; boulangerie de campagne.</t>
  </si>
  <si>
    <t>École de tracteurs d'artillerie lourde ; Eta-Major d'un district forestier (camp à Mortumier) - 158 hommes.</t>
  </si>
  <si>
    <t>Etat-Major d'un district forestier, camp de forestiers (2172 hommes). Un réseau d'environ 13 km de voies normales et d'environ 40 km de voies de 60 cm furent contruit.</t>
  </si>
  <si>
    <t>Atelier de révision et de réparation de transport automobile ; Etat-Major d'un district forestier (21 hommes).</t>
  </si>
  <si>
    <t>Castets</t>
  </si>
  <si>
    <t>Camp de forestiers du district de Pontenx - 230 hommes</t>
  </si>
  <si>
    <t>Bourricos</t>
  </si>
  <si>
    <t>Sabres</t>
  </si>
  <si>
    <t>Sore</t>
  </si>
  <si>
    <t>Etat-Major d'un district forestier (23 hommes).</t>
  </si>
  <si>
    <t>Camp de forestiers du district de Mimizan - 228 hommes</t>
  </si>
  <si>
    <t>Lamanchs</t>
  </si>
  <si>
    <t>Bias</t>
  </si>
  <si>
    <t>Etat-Major d'un district forestier (28 hommes).</t>
  </si>
  <si>
    <t>Camp de forestiers du district de Dax - 229 hommes</t>
  </si>
  <si>
    <t>Camp de forestiers du district de Dax - 120 hommes</t>
  </si>
  <si>
    <t>Arengosse</t>
  </si>
  <si>
    <t>Saint-Avit</t>
  </si>
  <si>
    <t>Le Gâvre</t>
  </si>
  <si>
    <t>Candale</t>
  </si>
  <si>
    <t>Captieux</t>
  </si>
  <si>
    <t>Ardy (Mèes)</t>
  </si>
  <si>
    <t>Aureilhan</t>
  </si>
  <si>
    <t>Octobre 1917 - Janvier 1919</t>
  </si>
  <si>
    <t>Camp de forestiers du district de Dax - 248 hommes. Décembre 1917 - Mars 1919</t>
  </si>
  <si>
    <t>Camp de forestiers du district de Mimizan - 306 hommes. Janvier 1918 - Mai 1919</t>
  </si>
  <si>
    <t>Camp de forestiers du district de Mimizan - 126 hommes. Mars 1918 - Mai 1919</t>
  </si>
  <si>
    <t>Scierie. Avril 1918 - Février 1919</t>
  </si>
  <si>
    <t>Camp de forestiers du district de Pontenx - 128 hommes. Août 1918 - Mai 1919</t>
  </si>
  <si>
    <t>Camp de forestiers du district de Labrit - 265 hommes. Octobre 1918 - Mai 1919</t>
  </si>
  <si>
    <t>Etat-Major d'un district forestier, camp de forestiers (447 hommes). Octobre 1918 - Mai 1919</t>
  </si>
  <si>
    <t>Etat-Major d'un district forestier, camp de forestiers (739 hommes) ; boulangerie de campagne. Novembre 1918 - Mai 1919</t>
  </si>
  <si>
    <t>Luzy</t>
  </si>
  <si>
    <t>Commune de Mimizan. Camp de forestiers du district de Mimizan - 322 hommes. Janvier 1918 - Mai 1919</t>
  </si>
  <si>
    <t>La Brouquette</t>
  </si>
  <si>
    <t>Commune de Pontenx. Camp de forestiers du district de Pontenx - 228 hommes. Octobre 1917 - Janvier 1919</t>
  </si>
  <si>
    <t>Commune d'Herm. Camp de forestiers du district de Dax - 245 hommes. Décembre 1917 - Mars 1919</t>
  </si>
  <si>
    <t>La Pendelle</t>
  </si>
  <si>
    <t>Commune de Mont-près-Chambord - Camp de forestiers du district de Châteauroux - 232 hommes</t>
  </si>
  <si>
    <t>Saint-Denis-de-Gastines</t>
  </si>
  <si>
    <t>Camp de forestiers du district de Gien - 506 hommes</t>
  </si>
  <si>
    <t>Camp de forestiers du district de Gien - 123 hommes</t>
  </si>
  <si>
    <t>Camp de forestiers du district de Gien - 79 hommes</t>
  </si>
  <si>
    <t>Camp de forestiers du district de Gien - 98 hommes</t>
  </si>
  <si>
    <t>Camp de forestiers du district de Gien - 648 hommes</t>
  </si>
  <si>
    <t>Bèze</t>
  </si>
  <si>
    <t>Soit commune de Collonges-lès-Premières, soit de Collonges-lès-Bévy. Camp de forestiers du district de Dijon - 228 hommes</t>
  </si>
  <si>
    <t>Communes de Gissay-le-Vieil et de Soussey-sur-Brionne. Camp de forestiers du district de Dijon - 146 hommes</t>
  </si>
  <si>
    <t>Commune de Mirebeau-sur-Bèze. Camp de forestiers du district de Dijon - 729 hommes</t>
  </si>
  <si>
    <t>Dépôt  avancé ; magasins de transport automobile; équipements de camouflage; dépôt de services aériens; Etat-Major d'un district forestier (19 hommes).</t>
  </si>
  <si>
    <t>Seveux</t>
  </si>
  <si>
    <t>Baume-les-Dames</t>
  </si>
  <si>
    <t>Etat-Major d'un district forestier (24 hommes) ; dépôt de remonte n°35.</t>
  </si>
  <si>
    <t>Maison-du-Bois</t>
  </si>
  <si>
    <t>Camp de forestiers du district de Dijon - 635 hommes. Utilisation d'un réseau étroit jusquà la scierie, raccordée au réseau normal par un EP.</t>
  </si>
  <si>
    <t>Commune de Sainte-Eulalie-en-Born - Octobre 1917 - Janvier 1919. Une voie étroite d'un peu moins de 5 km posée jusqu'à Pontenx.</t>
  </si>
  <si>
    <t>Roullens</t>
  </si>
  <si>
    <t>Châtenois</t>
  </si>
  <si>
    <t>Commune du Le Val-d'Ajol. Camp de forestiers du district d'Epinal - 367 hommes</t>
  </si>
  <si>
    <t>Dépôt de stockage de pommes de terre. Peut-être Montlouis-sur-Loire.</t>
  </si>
  <si>
    <t>Films historiques</t>
  </si>
  <si>
    <t>Maine-et-Loire - Section de base n°1</t>
  </si>
  <si>
    <t>Dordogne - Section de base n°2</t>
  </si>
  <si>
    <t>Le tableau ci-dessous permet d'accéder à une sélection de films historiques du Corps Expéditionnaire américain réalisés entre 1917 et 1919.</t>
  </si>
  <si>
    <t xml:space="preserve">Ceux-ci sont classés par thèmes. </t>
  </si>
  <si>
    <t xml:space="preserve">Les liens pointent vers le site américain du Catalogue des Archives Nationales. </t>
  </si>
  <si>
    <r>
      <t>Colonne "</t>
    </r>
    <r>
      <rPr>
        <b/>
        <i/>
        <sz val="10"/>
        <color theme="1"/>
        <rFont val="Calibri"/>
        <family val="2"/>
        <scheme val="minor"/>
      </rPr>
      <t>Lien vers le descriptif complet</t>
    </r>
    <r>
      <rPr>
        <i/>
        <sz val="10"/>
        <color theme="1"/>
        <rFont val="Calibri"/>
        <family val="2"/>
        <scheme val="minor"/>
      </rPr>
      <t xml:space="preserve">" :  Pour accéder à l'ensemble des éléments (description des scènes et des vidéos), cliquer sur le lien. </t>
    </r>
  </si>
  <si>
    <t>Thème</t>
  </si>
  <si>
    <t>Vidéo</t>
  </si>
  <si>
    <t>Résumé du contenu</t>
  </si>
  <si>
    <t>Lien vers le descriptif complet</t>
  </si>
  <si>
    <t>BASE SECTION NO. 1 (ST. NAZAIRE), RAILWAY ARTILLERY RECEPTION AND ASSEMBLY [1918]</t>
  </si>
  <si>
    <t>Locomotives et canons navals sont assemblés dans l'atelier des locomotives de Saint-Nazaire. Les armes montées quittent la boutique. Les armes sont nettoyées et polies. Les soldats français construisent des montures d'armes à feu. Montre des canons français de 225 mm montés sur des wagons de chemin de fer. Les munitions, les couchettes, les mess, les outils et les wagons de marchandises sont couplés. Le train part pour le front. L'administrateur Plunkett et le second adjoint de la marine Roosevelt visitent l'atelier de locomotives.</t>
  </si>
  <si>
    <t>https://catalog.archives.gov/id/24944</t>
  </si>
  <si>
    <t>BASE SECTION NO. 2 (BORDEAUX), ARRIVAL, UNLOADING, AND ASSEMBLING OF HEAVY EQUIPMENT [1918]</t>
  </si>
  <si>
    <t>Vidéo 1</t>
  </si>
  <si>
    <t>L'artillerie arrive par chemin de fer à Saint-Sulpice. L'artillerie est grutée depuis la cale du cargo anglo-mexicain à Bordeaux. Les tracteurs sont testés dans les arsenaux de Bordeaux.</t>
  </si>
  <si>
    <t>https://catalog.archives.gov/id/24878</t>
  </si>
  <si>
    <t>Vidéo 2</t>
  </si>
  <si>
    <t>Les fusils Browning sont chargés sur des wagons de chemin de fer. De la poudre est déchargée du cargo Arakan, des camions et des voitures de l'Absaroka et de l'Absecon, et des charrettes d'eau du Balayl. Les camions sont assemblés sur les quais. Les rations animales sont mises en caisses et sur des charrettes. Les ateliers d'usinage portables sont assemblés à Bordeaux.</t>
  </si>
  <si>
    <t>BASE SECTION NO. 2 (BORDEAUX), ARRIVAL AND UNLOADING OF SUPPLIES [1918]</t>
  </si>
  <si>
    <t>Montre des vues générales des installations portuaires et des cargos à Bordeaux. Les caisses sont chargées dans des élingues de fret et hissées à terre. Des wagons de chemin de fer sont chargés sur les quais.</t>
  </si>
  <si>
    <t>https://catalog.archives.gov/id/24877</t>
  </si>
  <si>
    <t>Montre une cargaison empilée sur le quai. Le 811th Stevedore Bn. décharge des pommes de terre du cargo Lang. Le bœuf est déchargé du Tanamo et le cargo est charbonné. Les troupes du 334e F.A. chargent du son et de l'avoine sur des wagons. Les vêtements sont stockés dans un entrepôt portuaire.</t>
  </si>
  <si>
    <t>Vidéo 3</t>
  </si>
  <si>
    <t>Les troupes de débardeurs noirs déjeunent et mettent en scène des numéros de chant et de danse. Le 311th Engineers présente des sketchs, des chansons et des danses. Montre un exercice d'incendie sur les quais.</t>
  </si>
  <si>
    <t>TRANSPORTATION, RAILWAY, IN THE A.E.F., 1918-1919</t>
  </si>
  <si>
    <t>Les locomotives sont déchargées d'un navire à Saint-Nazaire. Des wagons plats rechargés sur un grand wagon de marchandises à Montoir. Les wagons de marchandises sont assemblés à La Rochelle. Les wagons sont peints. Les locomotives sont assemblées à l'usine de locomotives Baldwin, à Saint-Nazaire.</t>
  </si>
  <si>
    <t>https://catalog.archives.gov/id/24969</t>
  </si>
  <si>
    <t>Montre des têtes de ligne, des locomotives et des voitures à Gièvres, Le Mans, Nevers, Montoir et Tours.</t>
  </si>
  <si>
    <t>Les trains de ravitaillement passent par Tronville et Gièvres. Débarquement des troupes de la 32e division à Gièvres. Les troupes de la 28e division s'entraînent à Beaumont. Les ingénieurs du 18e montent à bord d'un train à Périgueux. Montre les passages à niveau et les trains de voyageurs et de marchandises.</t>
  </si>
  <si>
    <t>ENGINEER CORPS: STANDARD GAUGE RAILWAY ACTIVITIES[1918]</t>
  </si>
  <si>
    <t>Sur la construction de chemins de fer en France. Des wagons de munitions en acier sont assemblés à Saint-Nazaire. Le 28e Corps du génie exploite un concasseur de pierres à Trondes. Le 21e Corps du génie charge des cendres et de la pierre concassée sur des wagons de chemin de fer à Vertuzey. Montre les voies ferrées et les ponts construits par l'Engineer Corps (cut-off de Nevers). Piste de réparation du 16e Corps du génie près de Sedan. Le 23e Corps du génie fait rouler à la vapeur une chaussée près de Varennes. Montre un train déraillé. Des trains de marchandises entrent dans les gares de Verneuil.</t>
  </si>
  <si>
    <t>https://catalog.archives.gov/id/24998</t>
  </si>
  <si>
    <t>ENGINEER CORPS: LIGHT RAILWAY ACTIVITIES [1918]</t>
  </si>
  <si>
    <t>https://catalog.archives.gov/id/24999</t>
  </si>
  <si>
    <t>Les troupes passent des trains à voie standard aux trains à voie étroite à Sorcey. Les trains de rationnement s'arrêtent à la tête de ligne. Le 21st Engeneers Corps exploite un train à travers Sorcey et Rattentout et dans la ville en ruine de Mouilly. Le 14e Corps d'ingénieurs inspecte les munitions près de Morseneck. Le 22e Corps d'ingénieurs pose la piste. Les trains allemands sont examinés.</t>
  </si>
  <si>
    <t>THE INTERMEDIATE ZONE, Q.M. ACTIVITIES AT GIEVRES [1919]</t>
  </si>
  <si>
    <t>https://catalog.archives.gov/id/24873</t>
  </si>
  <si>
    <t>ACTIVITIES AT THE ADVANCE SUPPLY AND REGULATING STATION, IS-SUR-TILLE [1918-1919]</t>
  </si>
  <si>
    <t>Montre des vues panoramiques sur les gares de triage à Is-sur-Tille (21) ; pièces d'artillerie et de caissons et réserves de carburant ; ambulances endommagées à la gare ; la construction d'un entrepôt ; mess de midi à la station d'approvisionnement ; et les troupes de la 33e division revenant du front au camp de repos à Is-sur-Tille et recevant des logements, des vêtements et de la nourriture.</t>
  </si>
  <si>
    <t>https://catalog.archives.gov/id/24874</t>
  </si>
  <si>
    <t>ORDNANCE DEPARTMENT - SUPPLY ACTIVITIES IN THE A.E.F [1918]</t>
  </si>
  <si>
    <t>Le général Wheeler débarque à Brest. Les obusiers sont chargés sur des wagons de marchandises à Paris. Montre la tête de ligne et les décharges d'approvisionnement à Forcey. Des chars britanniques et américains sont chargés dans un train. Des caisses d'armes légères sont empilées à Forcey.</t>
  </si>
  <si>
    <t>https://catalog.archives.gov/id/24992</t>
  </si>
  <si>
    <t>Des canons de 155 mm sont assemblés à Puteaux. Les 155 français sont chargés sur des wagons plats à Saint-Cloud. Herbert Hoover dîne et visite l'usine de munitions André Citroën. Les tracteurs passent par Nantes pour le front. Les munitions d'artillerie sont empilées à l'Usine Bruless et à Guer. Les 155 sont chargés à bord d'un cargo sur la Gironde.</t>
  </si>
  <si>
    <t>ENGINEER CORPS, ROAD BUILDING [1918-1919]</t>
  </si>
  <si>
    <t>Le 532e corps du génie fait sauter la roche à Neufchâteau. Le 28e corps d'ingénieurs utilise des machines de concassage de roches. Les blessés arrivent en train à Aulnois. Des prisonniers chargent des camions de pierres concassées. Le 23e corps des ingénieurs répare la voie ferrée à Mandres. Montre des tracteurs à gaz et des rouleaux à vapeur au travail. La roche est concassée et la route Tours-Dijon réparée.</t>
  </si>
  <si>
    <t>https://catalog.archives.gov/id/24996</t>
  </si>
  <si>
    <t>Le 108e corps d'ingénieurs répare une route près du Brabant. Le 101e corps d'ingénieurs remplit les trous d'obus avec des bûches et de la roche. Pierre de carrière du 28e corps d'ingénieurs à Haucourt. Les 23e, 103e, 108e et 111e corps d'ingénieurs réparent les routes près de Forges et Haucourt. Les bâtiments en ruine sont démolis à Nantillois et à Saint-Rémy par les 304e et 544e Ingrs. Le 23e corps d'ingénieurs écrase la roche à Limey. Le 308e corps d'ingénieurs récupère la roche des ruines de Cuisy. Le 23e corps d'ingénieurs exploite un rouleau compresseur près de Villers. Les troupes noires du 537e corps d'ingénieurs utilisent des engins de battage pour construire un pont sur la rivière Aire près de Boreuilles. Le 4e corps d'ingénieurs couvre des cratères d'obus avec de petits ponts en bois. Le 107e corps du génie construit des routes et des ponts sur des tranchées abandonnées près de Vauquois. Le 27e corps d'ingénieurs reconstruit un pont sur la Meuse à Velosnes.</t>
  </si>
  <si>
    <t>ENGINEER CORPS: FORESTRY ACTIVITIES IN FRANCE [1918]</t>
  </si>
  <si>
    <t>Montre des forêts de hêtres et de pins dans les montagnes vosgiennes. Les arbres sont abattus et sciés. Les grumes sont chargées sur des chariots tirés par des chevaux. L'écorce est extraite des bûches. De longs rondins, destinés à être utilisés pour les pilotis, sont débardés jusqu'à une plate-forme de chargement, chargés sur des chariots et transportés le long d'une route de montagne. Des moteurs à ânes, exploités par le 20e corps d'ingénieurs, contrôlent les bûches lors de la descente de la montagne.</t>
  </si>
  <si>
    <t>https://catalog.archives.gov/id/25000</t>
  </si>
  <si>
    <t>Les grumes sont descendues par câble sur un chemin de fer incliné à Granges. Les wagonnets sont ramenées au sommet par une plaque tournante et des moteurs à âne. Des bûcherons soldats descendent la rivière en rondins. Montre des grumes sciées à Roullens, du personnel du 20e corps du génie et du 320e bataillon de travail, et des troupes payées.</t>
  </si>
  <si>
    <t>Les 20e et 110e corps du génie exploitent des scieries dans les Vosges. Une scierie mobile est déplacée par des tracteurs à Fagny. Une voie est posée pour le déplacement du bois à Roullens. Le bois est chargé sur des wagons de marchandises.</t>
  </si>
  <si>
    <t>Vidéo 4</t>
  </si>
  <si>
    <t>Les traverses de chemin de fer sont sciées et chargées sur des wagons et des camions. Le sous-bois et les petites pousses sont coupés dans la forêt du Der. Le bois de chauffage est coupé en petites longueurs. Des prisonniers allemands coupent du bois de chauffage et le chargent sur des wagons dans la forêt de Paimpont. Des camps de bûcherons sont construits dans les Vosges. Les travailleurs forestiers déjeunent.</t>
  </si>
  <si>
    <t>THIRD AVIATION INSTRUCTION CENTER (FRANCE, 1917-1918)</t>
  </si>
  <si>
    <t>Montre des vues aériennes et terrestres du centre d'Issoudun. Les élèves roulent, manipulent les commandes dans un avion à double commande et tirent avec des mitrailleuses et des pistolets.</t>
  </si>
  <si>
    <t>https://catalog.archives.gov/id/24982</t>
  </si>
  <si>
    <t>8 avions sont démontés et assemblés. Le second de guerre Baker, Pershing et le général Foulois inspectent une base et observent des acrobaties aériennes. Le major Spaatz préside une fête de Noël, 1917.</t>
  </si>
  <si>
    <t>Vol en formation. Les élèves manipulent un avion à double commande. Montre les ateliers de réparation et les magasins. Les pneus sont vulcanisés, les fuselages réparés, les moteurs assemblés et les pièces récupérées. Les détenus exploitent un incinérateur. Les camions de pompiers répondent à un appel.</t>
  </si>
  <si>
    <t>MEDICAL DEPARTMENT-BASE HOSPITALS IN THE INTERMEDIATE AND ADVANCED ZONES, 1918-1919</t>
  </si>
  <si>
    <t>Les blessés reçoivent les premiers soins à Dijon. Le 6e corps d'ingénieur décharge du bois et un terrain d'arpentage pour un hôpital. Les patients sont acheminés depuis l'hôpital de Rimaucourt et mis à bord des trains. Montre les hôpitaux de Sommedieue et de Toul. Le 5e corps de marine garde un hôpital de Chaumont. Un employé de la Croix-Rouge réconforte des patients à Paris. Les médecins français sont décorés. Une fête de mariage quitte l'Hôtel de Ville de Chaumont. Second of War Baker et le général Bliss rendent visite aux patients à Vittel et au Bourget.</t>
  </si>
  <si>
    <t>https://catalog.archives.gov/id/25019</t>
  </si>
  <si>
    <t>Retour Menu</t>
  </si>
  <si>
    <t>Retour carte de France</t>
  </si>
  <si>
    <t>Landes - Section de base n°2</t>
  </si>
  <si>
    <t>Commune d'Ousse-Suzan. Camp de forestiers du district de Dax - 122 hommes</t>
  </si>
  <si>
    <t>Houillès</t>
  </si>
  <si>
    <t>Les Pleyres</t>
  </si>
  <si>
    <t>Finistère - Section de base n°5</t>
  </si>
  <si>
    <t>Terminal de locomotives ; atelier de réparation de wagons et de locomotives. Camp de forestiers du district de Baugé - 222 hommes</t>
  </si>
  <si>
    <t>Accès à une sélection de films historiques</t>
  </si>
  <si>
    <t>La Valbonne</t>
  </si>
  <si>
    <t>Ambrault</t>
  </si>
  <si>
    <t>Dépôt de munitions.</t>
  </si>
  <si>
    <t>La Ferté-Saint-Aubin</t>
  </si>
  <si>
    <t>Loiret - Section Intermédiaire</t>
  </si>
  <si>
    <t>Bucy-Saint-Liphard</t>
  </si>
  <si>
    <t>Côte-d'Or - Section Avancée</t>
  </si>
  <si>
    <t>Clamerey</t>
  </si>
  <si>
    <t>Doubs - Section Avancée</t>
  </si>
  <si>
    <t>Haute-Saône - Section Avancée</t>
  </si>
  <si>
    <r>
      <t>Colonne "</t>
    </r>
    <r>
      <rPr>
        <b/>
        <i/>
        <sz val="10"/>
        <color theme="1"/>
        <rFont val="Calibri"/>
        <family val="2"/>
        <scheme val="minor"/>
      </rPr>
      <t>Vidéo</t>
    </r>
    <r>
      <rPr>
        <i/>
        <sz val="10"/>
        <color theme="1"/>
        <rFont val="Calibri"/>
        <family val="2"/>
        <scheme val="minor"/>
      </rPr>
      <t>" : Pour accéder directement au film, cliquer sur le lien.</t>
    </r>
  </si>
  <si>
    <t>Les Services de Soutien du Corps Expéditionnaire Américain en France</t>
  </si>
  <si>
    <r>
      <t xml:space="preserve">Les Services de Soutien du Corps Expéditionnaire Américain
</t>
    </r>
    <r>
      <rPr>
        <b/>
        <i/>
        <sz val="16"/>
        <color theme="0"/>
        <rFont val="Calibri"/>
        <family val="2"/>
        <scheme val="minor"/>
      </rPr>
      <t>Services Of Supply (S.O.S.) of the American Expeditionary Forces (A.E.F.)</t>
    </r>
  </si>
  <si>
    <t>Grand dépôt de stockage et gare régulatrice ; ateliers de montage et de réparation ferroviaire ; stockage de charbon. Un grand nouveau quai pour accueillir huit navires était inachevé au moment de l'Armistice. C'était le principal dépôt des approvisionnements reçus au port de Saint-Nazaire.</t>
  </si>
  <si>
    <t>(Brest)</t>
  </si>
  <si>
    <t>(St-Nazaire)</t>
  </si>
  <si>
    <t>Ste-Luce</t>
  </si>
  <si>
    <t>(Nantes)</t>
  </si>
  <si>
    <t>Thouaré</t>
  </si>
  <si>
    <t>(Gironde)</t>
  </si>
  <si>
    <t>St-Sulpice</t>
  </si>
  <si>
    <t>(Bordeaux)</t>
  </si>
  <si>
    <t>(Marseille)</t>
  </si>
  <si>
    <t>Total</t>
  </si>
  <si>
    <t>Rugles</t>
  </si>
  <si>
    <t>Montargis</t>
  </si>
  <si>
    <t>Tavaux</t>
  </si>
  <si>
    <t>Troyes</t>
  </si>
  <si>
    <t>Grand total</t>
  </si>
  <si>
    <t>Quelques chiffres</t>
  </si>
  <si>
    <t>Dépôts de la section avancée</t>
  </si>
  <si>
    <t>Ports et quais :</t>
  </si>
  <si>
    <t>Dépôts de stockage :</t>
  </si>
  <si>
    <t>Hospitalisation :</t>
  </si>
  <si>
    <t>Un total de 16 000 baraquements érigés.</t>
  </si>
  <si>
    <t>Campements :</t>
  </si>
  <si>
    <t>Foresterie :</t>
  </si>
  <si>
    <t>Chemins de fer standards :</t>
  </si>
  <si>
    <t>Chemins de fer à voie étroite :</t>
  </si>
  <si>
    <t>Observation</t>
  </si>
  <si>
    <t>St-Loubès</t>
  </si>
  <si>
    <t>Munitions</t>
  </si>
  <si>
    <t>Dépôts des sections intermédiaires</t>
  </si>
  <si>
    <t>Clichy</t>
  </si>
  <si>
    <t>Mehun</t>
  </si>
  <si>
    <t>Gaz chimiques</t>
  </si>
  <si>
    <t>Stockage couvert projeté (ha)</t>
  </si>
  <si>
    <t>Stockage ouvert projeté (ha)</t>
  </si>
  <si>
    <t>km de voies projetés</t>
  </si>
  <si>
    <t>Stockage couvert réalisé (ha)</t>
  </si>
  <si>
    <t>%</t>
  </si>
  <si>
    <t>km de voies posées</t>
  </si>
  <si>
    <t>Le tableau ci-dessous indique les surfaces de stockage projetées et réalisées, ainsi que le nombre de voies projetées et posées.</t>
  </si>
  <si>
    <t>pieds-carrés</t>
  </si>
  <si>
    <t>miles</t>
  </si>
  <si>
    <t>Dépôts des sections de base (ports rattachés)</t>
  </si>
  <si>
    <t>(La Rochelle / Rochefort)</t>
  </si>
  <si>
    <t>Munitions (supposé achevé)</t>
  </si>
  <si>
    <t>Nombre d'entrepôts construits</t>
  </si>
  <si>
    <t>Nombre d'entrepôts projetés</t>
  </si>
  <si>
    <t>Seulement proposé. Données approximatives</t>
  </si>
  <si>
    <t>Entrepôts non construits car loués aux Français.</t>
  </si>
  <si>
    <t>Aviation. Entrepôts non construits car loués aux Français.</t>
  </si>
  <si>
    <t>Médical. Entrepôts non construits car loués aux Français.</t>
  </si>
  <si>
    <t>Intendance. Entrepôts non construits car loués aux Français.</t>
  </si>
  <si>
    <t>Début de terrassements.</t>
  </si>
  <si>
    <t>Début de terrassements, dont embranchement ferroviaire.</t>
  </si>
  <si>
    <t>Un espace d'entreposage couvert atteignant 144 hectares. De plus, 28 hectares d'entreposage à quai et 36 hectares d'entreposage divers ont été créés.</t>
  </si>
  <si>
    <t>1 940 m de quais construits, dont dix postes d'amarrage à Bassens, trois à Montoir et deux à Brest. Les installations d'allègement comprenaient un quai de munitions à St-Loubès. La longueur totale des mouillages construits par le Corps Expéditionnaire Américain ou acquise des Français atteignait de 11,25 km.</t>
  </si>
  <si>
    <t>Attention : certaines données varient d'un document à l'autre, et même parfois dans un même document. Des écarts peuvent donc être constatés, notamment concernant les surfaces.</t>
  </si>
  <si>
    <t>(gare régulatrice)</t>
  </si>
  <si>
    <t>Un surface pour 280 000 lits, dont 139 000 dans des bâtiments français et 141 000 en constructions neuves.</t>
  </si>
  <si>
    <r>
      <t>Au 1</t>
    </r>
    <r>
      <rPr>
        <vertAlign val="superscript"/>
        <sz val="11"/>
        <color theme="1"/>
        <rFont val="Calibri"/>
        <family val="2"/>
        <scheme val="minor"/>
      </rPr>
      <t>er</t>
    </r>
    <r>
      <rPr>
        <sz val="11"/>
        <color theme="1"/>
        <rFont val="Calibri"/>
        <family val="2"/>
        <scheme val="minor"/>
      </rPr>
      <t xml:space="preserve"> mai 1919, la production de bois d'œuvre était la suivante : l'équivalent d'une planche de 65 510 km de long ; 3 051 137 traverses standards ; 954 667 traverses pour voies étroites ; 1 926 603 de divers produits ronds (piquets, poteaux,...) ; 39 095 pieux ; 1020 000 stères de bois de chauffage.</t>
    </r>
  </si>
  <si>
    <r>
      <t>Un tonnage total manutentionné au 1</t>
    </r>
    <r>
      <rPr>
        <vertAlign val="superscript"/>
        <sz val="11"/>
        <color theme="1"/>
        <rFont val="Calibri"/>
        <family val="2"/>
        <scheme val="minor"/>
      </rPr>
      <t>er</t>
    </r>
    <r>
      <rPr>
        <sz val="11"/>
        <color theme="1"/>
        <rFont val="Calibri"/>
        <family val="2"/>
        <scheme val="minor"/>
      </rPr>
      <t xml:space="preserve"> février 1919 de 60,652 tonnes. A l'armistice, il y avait sous contrôle américain 2 240 km de chemin de fer léger, dont 1 740 km pris aux Allemands, 200 km construits purement et simplement par les forces expéditionnaires américaines et environ 300 km repris aux Français et réhabilités.</t>
    </r>
  </si>
  <si>
    <t>Le Corps Expéditionnaire Américain, c'est, entre autre…</t>
  </si>
  <si>
    <t>44103.us1</t>
  </si>
  <si>
    <t>33032.us1</t>
  </si>
  <si>
    <t>33433.us1</t>
  </si>
  <si>
    <t>33207.us1</t>
  </si>
  <si>
    <t>18096.us1</t>
  </si>
  <si>
    <t>18138.us1</t>
  </si>
  <si>
    <t>36088.us1</t>
  </si>
  <si>
    <t>36064.us1</t>
  </si>
  <si>
    <t>44109.us1</t>
  </si>
  <si>
    <t>44195.us1</t>
  </si>
  <si>
    <t>BASE SECTION NO. 1 (ST. NAZAIRE), HOSPITALIZATION [1918]</t>
  </si>
  <si>
    <t>https://catalog.archives.gov/id/24947</t>
  </si>
  <si>
    <t>Montre les services hospitaliers et les bâtiments en construction à Savenay. Les aides apprennent aux hommes blessés à utiliser les membres endommagés ; donnent des cours de menuiserie, de broderie perlée, de travaux d'aiguille et de peinture ; et massent les membres handicapés. Les patients sont mis à bord d'un train-hôpital. Les blessés sont sortis du train et transportés à bord de l'Antigone et du navire-hôpital Mercy amarré à Saint-Nazaire.</t>
  </si>
  <si>
    <t>49374.us1</t>
  </si>
  <si>
    <t>Gare relais ; dépôt de machines ; dépôt de charbon ; ateliers de réparation des machines.</t>
  </si>
  <si>
    <t>Gare relais. Dépôt de machines</t>
  </si>
  <si>
    <t>Gare relais. Entre Cosne et Clamecy</t>
  </si>
  <si>
    <t>Un pont de chemin de fer de 640 m de long construit sur la Loire dans le cadre du « cut-off » de Nevers.</t>
  </si>
  <si>
    <t>Un total de 1 700 km de chemins de fer à voie standard construit, la plupart du kilométrage étant dans des dépôts de stockage. 5 100 appareils de voies.</t>
  </si>
  <si>
    <t>Matériel roulant :</t>
  </si>
  <si>
    <t>En septembre 1918 :</t>
  </si>
  <si>
    <t>- 1 700 locomotives</t>
  </si>
  <si>
    <t>- 26 000 wagons de 30 tonnes</t>
  </si>
  <si>
    <t>- 2 500 voitures pour blessés et permissionnaires</t>
  </si>
  <si>
    <t>Ces chiffres avaient plus que doublés en mai 1919</t>
  </si>
  <si>
    <t>33281.us1</t>
  </si>
  <si>
    <t>17437.us1</t>
  </si>
  <si>
    <t>Centre de formation pour l'artillerie lourde tracteur; centre d'instruction aéronautique; centre de formation aux munitions et ateliers de réparation ; centre hospitalier; dépôt l'intendance; emplacement d'une boulangerie de campagne.</t>
  </si>
  <si>
    <t>Centre d'instruction aéronautique c ; dépôt de l'intendance intermédiaire ; centre d'internement des prisonniers de guerre.</t>
  </si>
  <si>
    <t>Montre des vues aériennes du dépôt principal à Gièvres (41), des faisceaux de chemin de fer et de stockage, des entrepôts et des stocks de câbles téléphoniques. Second de guerre Baker et le général Pershing inspectent une usine de fabrication de glace et un entrepôt frigorifique. Le pain est cuit et empilé pour l'expédition. Les emplacements des wagons dans les gares sont indiqués sur un tableau de contrôle. Les wagons sont commutés, chargés et étiquetés comme destination. Un train part de la gare à destination de l'Allemagne.</t>
  </si>
  <si>
    <t>AIR SERVICE PRODUCTION CENTER NO. 2 [FRANCE, 1918]</t>
  </si>
  <si>
    <t>https://catalog.archives.gov/id/24984</t>
  </si>
  <si>
    <r>
      <t>Les moteurs et les avions Liberty sont déchargés et déballés à Romorantin par les membres du 805</t>
    </r>
    <r>
      <rPr>
        <vertAlign val="superscript"/>
        <sz val="10"/>
        <color theme="1"/>
        <rFont val="Calibri"/>
        <family val="2"/>
        <scheme val="minor"/>
      </rPr>
      <t>th</t>
    </r>
    <r>
      <rPr>
        <sz val="10"/>
        <color theme="1"/>
        <rFont val="Calibri"/>
        <family val="2"/>
        <scheme val="minor"/>
      </rPr>
      <t xml:space="preserve"> Aero Squadron. Les moteurs sont assemblés, testés sur des blocs et installés dans les avions DH-4. Les avions sont assemblés et câblés. Les avions DH-4 décollent sur des vols d'essai. Affiche le personnel de la base. </t>
    </r>
  </si>
  <si>
    <t>Un avion récupéré est réparé. Les mitrailleuses sont montées sur des avions. Des officiers et des hommes du département de production et de maintenance posent.</t>
  </si>
  <si>
    <t>REMOUNT AND VETERINARY ACTIVITIES IN THE A. E. F. [1918]</t>
  </si>
  <si>
    <t>https://catalog.archives.gov/id/24977</t>
  </si>
  <si>
    <t>Les chevaux sont tondus, trempés dans une cuve anti-gale, passés dans une chambre de sulfuration, ferrés, attachés à des tables d'opération et inspectés à Neufchâteau. Présente les stands, les postes de secours et les cuves de trempage à Gièvres. Les chevaux sont injectés et parqués par voie terrestre.</t>
  </si>
  <si>
    <t>Les chevaux sont rasés, trempés, ferrés et chargés à bord de wagons de marchandises à Saint-Nazaire.</t>
  </si>
  <si>
    <t>Les mules et les chevaux sont examinés, plongés et exercés à Mandres. Des bâtiments remonte sont construits à Montiers et à Souilly. Les chevaux sont tondus et examinés pour les lésions de la gale à Coblence, en Allemagne.</t>
  </si>
  <si>
    <t>41097.us1</t>
  </si>
  <si>
    <t>Dépôt de stockage intermédiaire général, le plus grand dépôt de l'A.E.F. ; usine de réfrigération et de fabrication de glace de l'A.E.F. ; usine de torréfaction de café et boulangerie de campagne; stockage de charbon et d'essence; bureau central des bagages; dépôt de remonte et hôpital vétérinaire.</t>
  </si>
  <si>
    <t>58260.us1</t>
  </si>
  <si>
    <t>58042.us1</t>
  </si>
  <si>
    <t>58055.us1</t>
  </si>
  <si>
    <t>Dépôt de machines (localisé à Champvert)</t>
  </si>
  <si>
    <t>Vidéo 5</t>
  </si>
  <si>
    <t>TRANSPORTATION, MOTOR TRANSPORT ACTIVITIES IN THE A.E.F., 1918-1919</t>
  </si>
  <si>
    <t>https://catalog.archives.gov/id/24967</t>
  </si>
  <si>
    <t>Les grumes sont transportées jusqu'à une scierie. Les châssis des camions sont redressés et les magnétos testés à Nevers. Des tracteurs tirent des camions de la boue dans les stations de réparation de Romorantin, Dijon et Tours. Les pièces de véhicules sont déchargées des wagons de chemin de fer.</t>
  </si>
  <si>
    <t>Des prisonniers allemands empilent des pneus de voiture et récupèrent des pièces de moto à Langres. Montre les véhicules massés à Bourg. Des camions accidentés arrivent à Haussimont, Neufchâteau et Sampigny. Les véhicules réparés sont inspectés. Montre le personnel des transports motorisés et une palissade de la prison de Sampigny.</t>
  </si>
  <si>
    <t>Des prisonniers empilent des moteurs en caisse à Clermont. Les Généraux Walker, Simonds et Read inspectent des véhicules à moteur au Mans. Le béton est coulé et les fermes d'acier érigées pour un atelier de réparation à Verneuil.</t>
  </si>
  <si>
    <t>Du papier goudronné et des couvertures métalliques sont installés. Les tracteurs tirent l'équipement à travers le camp ; les pneus sont déchargés ; les ambulances sont remorquées dans la boue ; les camions sont ravitaillés ; les radiateurs sont testés ; les pièces du moteur sont forgées et percées.</t>
  </si>
  <si>
    <t>Les pièces de moto sont récupérées. Les moteurs réparés sont peints. Des convois motorisés passent par Limey, Thiaucourt et Pont-à-Mousson. Les membres du 477e Escadron Aero traversent Verdun. Les véhicules sont chargés dans les trains. Des convois traversent la Meuse.</t>
  </si>
  <si>
    <t>58306.us1</t>
  </si>
  <si>
    <t>58280.us1</t>
  </si>
  <si>
    <t>71003.us1</t>
  </si>
  <si>
    <t>21317.us1</t>
  </si>
  <si>
    <t>Souilly</t>
  </si>
  <si>
    <t>55498.us1</t>
  </si>
  <si>
    <t>Tête de ligne, hôpital militaire de campagne, Etat-Majour 1ère Armée à partir du 21/09/1918</t>
  </si>
  <si>
    <t>Pouilly-sur-Meuse</t>
  </si>
  <si>
    <t>52535.us1</t>
  </si>
  <si>
    <t>Villiers-le-sec</t>
  </si>
  <si>
    <t>Dépôt de l'intendance avancé ; dépôt avancé de stockage de munitions de Jonchery; centre de construction ferroviaire ; école d'artillerie; centre avancé de transport automobile.</t>
  </si>
  <si>
    <t>52423.us1</t>
  </si>
  <si>
    <t>Coutras</t>
  </si>
  <si>
    <t>33138.us1</t>
  </si>
  <si>
    <t>Dépôt de l'intendance de base n°5.</t>
  </si>
  <si>
    <t>Des ateliers de chemin de fer sont construits à Abainville. Des machines de tranchée à voie étroite sont chargés sur des wagons plats. La voie est posée. Montre les gares de triage à Sorcey. Réparationde voies par le 21e Engeneers Corps à Rangeval. La voie est inspectée près de Baccarat. Des locomotives à essence sont exploitées.</t>
  </si>
  <si>
    <t>55496.us1</t>
  </si>
  <si>
    <t>55001.us1</t>
  </si>
  <si>
    <t>Tête de ligne du réseau à voies de 60 cm du secteur de Toul</t>
  </si>
  <si>
    <t>55001.us2</t>
  </si>
  <si>
    <t>Abainville - Sorcy</t>
  </si>
  <si>
    <t>Ligne stratégique à voie de 60 cm</t>
  </si>
  <si>
    <t>Mauvages</t>
  </si>
  <si>
    <t>Dépôt de munitions de récupération n°1</t>
  </si>
  <si>
    <t>Poste de régulation ; camp de dépôt; atelier de réparation de chemins de fer et dépôt de machines ; boulangerie mécanique; scène de nombreuses grandes activités générales.</t>
  </si>
  <si>
    <t>88270.us1</t>
  </si>
  <si>
    <t>89158.us1</t>
  </si>
  <si>
    <t>21488.us1</t>
  </si>
  <si>
    <t>Dépôt de gaz de combat.</t>
  </si>
  <si>
    <t>Aytré</t>
  </si>
  <si>
    <t>Centre de montage de wagons</t>
  </si>
  <si>
    <t>17300.us1</t>
  </si>
  <si>
    <t>17028.us1</t>
  </si>
  <si>
    <t>Les lignes de communication</t>
  </si>
  <si>
    <t xml:space="preserve">N° de ligne </t>
  </si>
  <si>
    <t>à</t>
  </si>
  <si>
    <t>de</t>
  </si>
  <si>
    <t>Pente maxi (%)</t>
  </si>
  <si>
    <t>Charge moyenne des trains</t>
  </si>
  <si>
    <t>Nombre de wagons</t>
  </si>
  <si>
    <t>Remarque</t>
  </si>
  <si>
    <t>Saumur (Villebernier)</t>
  </si>
  <si>
    <t>Distance</t>
  </si>
  <si>
    <t>km</t>
  </si>
  <si>
    <t>Brute (t)</t>
  </si>
  <si>
    <t>Nette (t)</t>
  </si>
  <si>
    <t>PO</t>
  </si>
  <si>
    <t>Marcy (Cercy-la-Tour)</t>
  </si>
  <si>
    <t>PO/PLM</t>
  </si>
  <si>
    <t>PLM</t>
  </si>
  <si>
    <t>Double traction</t>
  </si>
  <si>
    <t>Chavelot (Epinal)</t>
  </si>
  <si>
    <t>PLM/Est</t>
  </si>
  <si>
    <t>Est</t>
  </si>
  <si>
    <t>Périgueux (Chamiers)</t>
  </si>
  <si>
    <t>Pousseur de Périgueux à Ambazac (115 km), pente maxi : 1,14 %, tonnage nominal : 2 078 tonnes.</t>
  </si>
  <si>
    <t>1
Nord</t>
  </si>
  <si>
    <t>1
Sud</t>
  </si>
  <si>
    <t>Etat</t>
  </si>
  <si>
    <t>Limité à 30 wagons.</t>
  </si>
  <si>
    <t>Limité à 30 wagons</t>
  </si>
  <si>
    <t>Sainte-Ménéhould</t>
  </si>
  <si>
    <t>3'</t>
  </si>
  <si>
    <t>1'</t>
  </si>
  <si>
    <r>
      <t xml:space="preserve">Pour relier les ports de l’Atlantique au front, les Américains vont utiliser le réseau ferroviaire existant et définir des lignes de communication. Les tableaux ci-dessous présentent les caractéristiques des sections de ligne et des convois. </t>
    </r>
    <r>
      <rPr>
        <b/>
        <sz val="11"/>
        <color theme="1"/>
        <rFont val="Calibri"/>
        <family val="2"/>
        <scheme val="minor"/>
      </rPr>
      <t>Seuls les dépôts de locomotives situés sur les  branches nord et sud de la 1</t>
    </r>
    <r>
      <rPr>
        <b/>
        <vertAlign val="superscript"/>
        <sz val="11"/>
        <color theme="1"/>
        <rFont val="Calibri"/>
        <family val="2"/>
        <scheme val="minor"/>
      </rPr>
      <t>ère</t>
    </r>
    <r>
      <rPr>
        <b/>
        <sz val="11"/>
        <color theme="1"/>
        <rFont val="Calibri"/>
        <family val="2"/>
        <scheme val="minor"/>
      </rPr>
      <t xml:space="preserve"> ligne de communication furent opérationnels.</t>
    </r>
    <r>
      <rPr>
        <sz val="11"/>
        <color theme="1"/>
        <rFont val="Calibri"/>
        <family val="2"/>
        <scheme val="minor"/>
      </rPr>
      <t xml:space="preserve"> Pour les autres lignes, les Américains semblent s'être contentés des équipements existants dans les gares françaises.</t>
    </r>
  </si>
  <si>
    <t>Pousseur entre Montoir et Savenay (15 km).</t>
  </si>
  <si>
    <t>Pont-vert (Bourges)</t>
  </si>
  <si>
    <t>La Pallice et Tonnay-Charente</t>
  </si>
  <si>
    <t>3''</t>
  </si>
  <si>
    <t>Le Rody</t>
  </si>
  <si>
    <t>Rennes (Baud)</t>
  </si>
  <si>
    <t>Chartres</t>
  </si>
  <si>
    <t>Trilport</t>
  </si>
  <si>
    <t>Vierzy</t>
  </si>
  <si>
    <t>5'</t>
  </si>
  <si>
    <t>Mantes</t>
  </si>
  <si>
    <t>Creil</t>
  </si>
  <si>
    <t>Gannes</t>
  </si>
  <si>
    <t>5"</t>
  </si>
  <si>
    <t>Etat/Nord</t>
  </si>
  <si>
    <t>Nord</t>
  </si>
  <si>
    <t>Intitulé</t>
  </si>
  <si>
    <t>De Saint-Nazaire et Bordeaux à Is-sur-Tille et au-delà</t>
  </si>
  <si>
    <t>De Saint-Germain-du-Puy à Liffol-le-Grand et au-delà</t>
  </si>
  <si>
    <t>Saint-Germain-du-Puy</t>
  </si>
  <si>
    <t>Pousseur, pente maxi</t>
  </si>
  <si>
    <t>De Tours à Jonchery (en direction de Liffol-le-Grand), Saint-Dizier, Connantre et au-delà</t>
  </si>
  <si>
    <t>PO/PLM/Est</t>
  </si>
  <si>
    <t>Réseau(x)</t>
  </si>
  <si>
    <t>Dugny (Verdun)</t>
  </si>
  <si>
    <t>D'Orléans à Troyes</t>
  </si>
  <si>
    <t>De Brest et Le Havre à Tours, Trilport, Creil et au -delà</t>
  </si>
  <si>
    <t>6'</t>
  </si>
  <si>
    <t>Marseilles</t>
  </si>
  <si>
    <t>Ligne Ouest</t>
  </si>
  <si>
    <t>Montélimar</t>
  </si>
  <si>
    <t>Lyon</t>
  </si>
  <si>
    <t>Pousseur entre Bourg et Chaussin, 109 km</t>
  </si>
  <si>
    <t>Le Teil</t>
  </si>
  <si>
    <t>Saint-Germain</t>
  </si>
  <si>
    <t>Alleray</t>
  </si>
  <si>
    <t>Gray</t>
  </si>
  <si>
    <t>6
Rive Gauche</t>
  </si>
  <si>
    <t>6"</t>
  </si>
  <si>
    <t>Raon-l'Etape</t>
  </si>
  <si>
    <t>Petit-Croix</t>
  </si>
  <si>
    <t>De Marseille à Alleray, Gray et au-delà</t>
  </si>
  <si>
    <t>6
Rive Droite</t>
  </si>
  <si>
    <t>17447.us1</t>
  </si>
  <si>
    <t>40088.us1</t>
  </si>
  <si>
    <t>40184.us1</t>
  </si>
  <si>
    <t>40229.us1</t>
  </si>
  <si>
    <t>40135.us1</t>
  </si>
  <si>
    <t>88160.us1</t>
  </si>
  <si>
    <t>Granges-sur-Vologne</t>
  </si>
  <si>
    <t>45155.us1</t>
  </si>
  <si>
    <t>37261.us1</t>
  </si>
  <si>
    <t>52182.us1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</si>
</sst>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0"/>
    <numFmt numFmtId="166" formatCode="mmmm\ yyyy"/>
    <numFmt numFmtId="167" formatCode="0.0"/>
    <numFmt numFmtId="168" formatCode="0.0%"/>
  </numFmts>
  <fonts count="37" x14ac:knownFonts="1">
    <font>
      <sz val="11"/>
      <color theme="1"/>
      <name val="Calibri"/>
      <family val="2"/>
      <scheme val="minor"/>
    </font>
    <font>
      <b/>
      <sz val="11"/>
      <color theme="1"/>
      <name val="Calibri"/>
      <family val="2"/>
      <scheme val="minor"/>
    </font>
    <font>
      <i/>
      <sz val="11"/>
      <color theme="1"/>
      <name val="Calibri"/>
      <family val="2"/>
      <scheme val="minor"/>
    </font>
    <font>
      <sz val="8"/>
      <name val="Calibri"/>
      <family val="2"/>
      <scheme val="minor"/>
    </font>
    <font>
      <b/>
      <u/>
      <sz val="11"/>
      <color theme="1"/>
      <name val="Calibri"/>
      <family val="2"/>
      <scheme val="minor"/>
    </font>
    <font>
      <b/>
      <sz val="16"/>
      <color theme="0"/>
      <name val="Calibri"/>
      <family val="2"/>
      <scheme val="minor"/>
    </font>
    <font>
      <sz val="10"/>
      <color theme="1"/>
      <name val="Calibri"/>
      <family val="2"/>
      <scheme val="minor"/>
    </font>
    <font>
      <vertAlign val="superscript"/>
      <sz val="10"/>
      <color theme="1"/>
      <name val="Calibri"/>
      <family val="2"/>
      <scheme val="minor"/>
    </font>
    <font>
      <b/>
      <i/>
      <sz val="11"/>
      <color theme="0"/>
      <name val="Calibri"/>
      <family val="2"/>
      <scheme val="minor"/>
    </font>
    <font>
      <u/>
      <sz val="11"/>
      <color theme="10"/>
      <name val="Calibri"/>
      <family val="2"/>
      <scheme val="minor"/>
    </font>
    <font>
      <b/>
      <sz val="18"/>
      <color theme="0"/>
      <name val="Calibri"/>
      <family val="2"/>
      <scheme val="minor"/>
    </font>
    <font>
      <b/>
      <i/>
      <sz val="18"/>
      <color theme="0"/>
      <name val="Calibri"/>
      <family val="2"/>
      <scheme val="minor"/>
    </font>
    <font>
      <i/>
      <sz val="10"/>
      <color theme="1"/>
      <name val="Calibri"/>
      <family val="2"/>
      <scheme val="minor"/>
    </font>
    <font>
      <i/>
      <sz val="10"/>
      <color rgb="FFFF0000"/>
      <name val="Calibri"/>
      <family val="2"/>
      <scheme val="minor"/>
    </font>
    <font>
      <b/>
      <i/>
      <sz val="16"/>
      <color theme="0"/>
      <name val="Calibri"/>
      <family val="2"/>
      <scheme val="minor"/>
    </font>
    <font>
      <b/>
      <i/>
      <sz val="10"/>
      <color rgb="FFFF0000"/>
      <name val="Calibri"/>
      <family val="2"/>
      <scheme val="minor"/>
    </font>
    <font>
      <sz val="11"/>
      <color rgb="FF000000"/>
      <name val="Arial"/>
      <family val="2"/>
    </font>
    <font>
      <b/>
      <sz val="11"/>
      <color theme="0"/>
      <name val="Calibri"/>
      <family val="2"/>
      <scheme val="minor"/>
    </font>
    <font>
      <b/>
      <sz val="14"/>
      <color theme="0"/>
      <name val="Calibri"/>
      <family val="2"/>
      <scheme val="minor"/>
    </font>
    <font>
      <b/>
      <sz val="11"/>
      <color rgb="FF7030A0"/>
      <name val="Calibri"/>
      <family val="2"/>
      <scheme val="minor"/>
    </font>
    <font>
      <vertAlign val="superscript"/>
      <sz val="8"/>
      <color theme="0"/>
      <name val="Calibri"/>
      <family val="2"/>
      <scheme val="minor"/>
    </font>
    <font>
      <b/>
      <vertAlign val="superscript"/>
      <sz val="11"/>
      <color theme="0"/>
      <name val="Calibri"/>
      <family val="2"/>
      <scheme val="minor"/>
    </font>
    <font>
      <i/>
      <vertAlign val="superscript"/>
      <sz val="11"/>
      <color theme="0"/>
      <name val="Calibri"/>
      <family val="2"/>
      <scheme val="minor"/>
    </font>
    <font>
      <sz val="16"/>
      <color theme="0"/>
      <name val="Calibri"/>
      <family val="2"/>
      <scheme val="minor"/>
    </font>
    <font>
      <sz val="11"/>
      <color theme="0"/>
      <name val="Calibri"/>
      <family val="2"/>
      <scheme val="minor"/>
    </font>
    <font>
      <b/>
      <sz val="11"/>
      <color rgb="FF00B050"/>
      <name val="Calibri"/>
      <family val="2"/>
      <scheme val="minor"/>
    </font>
    <font>
      <b/>
      <i/>
      <sz val="10"/>
      <color theme="1"/>
      <name val="Calibri"/>
      <family val="2"/>
      <scheme val="minor"/>
    </font>
    <font>
      <sz val="9"/>
      <color theme="1"/>
      <name val="Calibri"/>
      <family val="2"/>
      <scheme val="minor"/>
    </font>
    <font>
      <b/>
      <sz val="11"/>
      <color rgb="FF000000"/>
      <name val="Calibri"/>
      <family val="2"/>
      <scheme val="minor"/>
    </font>
    <font>
      <sz val="11"/>
      <color theme="1"/>
      <name val="Calibri"/>
      <family val="2"/>
      <scheme val="minor"/>
    </font>
    <font>
      <sz val="11"/>
      <color rgb="FF202124"/>
      <name val="Arial"/>
      <family val="2"/>
    </font>
    <font>
      <b/>
      <sz val="10"/>
      <color theme="1"/>
      <name val="Calibri"/>
      <family val="2"/>
      <scheme val="minor"/>
    </font>
    <font>
      <b/>
      <i/>
      <u/>
      <sz val="12"/>
      <color theme="1"/>
      <name val="Calibri"/>
      <family val="2"/>
      <scheme val="minor"/>
    </font>
    <font>
      <vertAlign val="superscript"/>
      <sz val="11"/>
      <color theme="1"/>
      <name val="Calibri"/>
      <family val="2"/>
      <scheme val="minor"/>
    </font>
    <font>
      <b/>
      <i/>
      <sz val="10"/>
      <color theme="0"/>
      <name val="Calibri"/>
      <family val="2"/>
      <scheme val="minor"/>
    </font>
    <font>
      <b/>
      <i/>
      <sz val="10"/>
      <color theme="0"/>
      <name val="Calibri"/>
      <family val="2"/>
    </font>
    <font>
      <b/>
      <vertAlign val="superscript"/>
      <sz val="11"/>
      <color theme="1"/>
      <name val="Calibri"/>
      <family val="2"/>
      <scheme val="minor"/>
    </font>
  </fonts>
  <fills count="30">
    <fill>
      <patternFill patternType="none"/>
    </fill>
    <fill>
      <patternFill patternType="gray125"/>
    </fill>
    <fill>
      <patternFill patternType="solid">
        <fgColor theme="0" tint="-0.249977111117893"/>
        <bgColor indexed="64"/>
      </patternFill>
    </fill>
    <fill>
      <patternFill patternType="solid">
        <fgColor rgb="FFB97A57"/>
        <bgColor indexed="64"/>
      </patternFill>
    </fill>
    <fill>
      <patternFill patternType="solid">
        <fgColor rgb="FF3F48CC"/>
        <bgColor indexed="64"/>
      </patternFill>
    </fill>
    <fill>
      <patternFill patternType="solid">
        <fgColor rgb="FFFFC90E"/>
        <bgColor indexed="64"/>
      </patternFill>
    </fill>
    <fill>
      <patternFill patternType="solid">
        <fgColor rgb="FF800000"/>
        <bgColor indexed="64"/>
      </patternFill>
    </fill>
    <fill>
      <patternFill patternType="solid">
        <fgColor rgb="FF00A2E8"/>
        <bgColor indexed="64"/>
      </patternFill>
    </fill>
    <fill>
      <patternFill patternType="solid">
        <fgColor rgb="FFFF7F27"/>
        <bgColor indexed="64"/>
      </patternFill>
    </fill>
    <fill>
      <patternFill patternType="solid">
        <fgColor rgb="FFA349A4"/>
        <bgColor indexed="64"/>
      </patternFill>
    </fill>
    <fill>
      <patternFill patternType="solid">
        <fgColor rgb="FFC8BFE7"/>
        <bgColor indexed="64"/>
      </patternFill>
    </fill>
    <fill>
      <patternFill patternType="solid">
        <fgColor rgb="FFFF0000"/>
        <bgColor indexed="64"/>
      </patternFill>
    </fill>
    <fill>
      <patternFill patternType="solid">
        <fgColor theme="1"/>
        <bgColor indexed="64"/>
      </patternFill>
    </fill>
    <fill>
      <patternFill patternType="solid">
        <fgColor rgb="FF00B0F0"/>
        <bgColor indexed="64"/>
      </patternFill>
    </fill>
    <fill>
      <patternFill patternType="solid">
        <fgColor theme="9" tint="-0.499984740745262"/>
        <bgColor indexed="64"/>
      </patternFill>
    </fill>
    <fill>
      <patternFill patternType="solid">
        <fgColor theme="9"/>
        <bgColor indexed="64"/>
      </patternFill>
    </fill>
    <fill>
      <patternFill patternType="solid">
        <fgColor theme="7" tint="0.79998168889431442"/>
        <bgColor indexed="64"/>
      </patternFill>
    </fill>
    <fill>
      <patternFill patternType="solid">
        <fgColor theme="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2D050"/>
        <bgColor indexed="64"/>
      </patternFill>
    </fill>
    <fill>
      <patternFill patternType="solid">
        <fgColor theme="0"/>
        <bgColor indexed="64"/>
      </patternFill>
    </fill>
    <fill>
      <patternFill patternType="solid">
        <fgColor rgb="FF00206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993300"/>
        <bgColor indexed="64"/>
      </patternFill>
    </fill>
    <fill>
      <patternFill patternType="solid">
        <fgColor theme="1" tint="4.9989318521683403E-2"/>
        <bgColor indexed="64"/>
      </patternFill>
    </fill>
    <fill>
      <patternFill patternType="solid">
        <fgColor rgb="FFFFFF00"/>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dotted">
        <color auto="1"/>
      </right>
      <top style="thin">
        <color indexed="64"/>
      </top>
      <bottom style="thin">
        <color indexed="64"/>
      </bottom>
      <diagonal/>
    </border>
    <border>
      <left/>
      <right style="thin">
        <color indexed="64"/>
      </right>
      <top/>
      <bottom style="thin">
        <color indexed="64"/>
      </bottom>
      <diagonal/>
    </border>
    <border>
      <left style="thin">
        <color indexed="64"/>
      </left>
      <right style="dotted">
        <color auto="1"/>
      </right>
      <top/>
      <bottom style="thin">
        <color indexed="64"/>
      </bottom>
      <diagonal/>
    </border>
    <border>
      <left/>
      <right/>
      <top/>
      <bottom style="medium">
        <color indexed="64"/>
      </bottom>
      <diagonal/>
    </border>
    <border>
      <left style="thin">
        <color auto="1"/>
      </left>
      <right style="thin">
        <color auto="1"/>
      </right>
      <top/>
      <bottom/>
      <diagonal/>
    </border>
    <border>
      <left style="thin">
        <color auto="1"/>
      </left>
      <right style="thin">
        <color auto="1"/>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auto="1"/>
      </left>
      <right style="medium">
        <color indexed="64"/>
      </right>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style="thin">
        <color auto="1"/>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dashed">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ashed">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right style="medium">
        <color indexed="64"/>
      </right>
      <top/>
      <bottom style="medium">
        <color indexed="64"/>
      </bottom>
      <diagonal/>
    </border>
    <border>
      <left style="thin">
        <color indexed="64"/>
      </left>
      <right/>
      <top style="double">
        <color indexed="64"/>
      </top>
      <bottom style="thin">
        <color indexed="64"/>
      </bottom>
      <diagonal/>
    </border>
    <border>
      <left style="thin">
        <color indexed="64"/>
      </left>
      <right style="dotted">
        <color auto="1"/>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tted">
        <color auto="1"/>
      </right>
      <top style="thin">
        <color indexed="64"/>
      </top>
      <bottom/>
      <diagonal/>
    </border>
    <border>
      <left style="thin">
        <color indexed="64"/>
      </left>
      <right style="dotted">
        <color auto="1"/>
      </right>
      <top style="medium">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right style="thin">
        <color theme="0"/>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s>
  <cellStyleXfs count="3">
    <xf numFmtId="0" fontId="0" fillId="0" borderId="0"/>
    <xf numFmtId="0" fontId="9" fillId="0" borderId="0" applyNumberFormat="0" applyFill="0" applyBorder="0" applyAlignment="0" applyProtection="0"/>
    <xf numFmtId="9" fontId="29" fillId="0" borderId="0" applyFont="0" applyFill="0" applyBorder="0" applyAlignment="0" applyProtection="0"/>
  </cellStyleXfs>
  <cellXfs count="556">
    <xf numFmtId="0" fontId="0" fillId="0" borderId="0" xfId="0"/>
    <xf numFmtId="0" fontId="4" fillId="0" borderId="0" xfId="0" applyFont="1"/>
    <xf numFmtId="0" fontId="0" fillId="3" borderId="1" xfId="0" applyFill="1" applyBorder="1"/>
    <xf numFmtId="0" fontId="0" fillId="4" borderId="1" xfId="0" applyFill="1" applyBorder="1"/>
    <xf numFmtId="0" fontId="0" fillId="5" borderId="1" xfId="0" applyFill="1" applyBorder="1"/>
    <xf numFmtId="0" fontId="0" fillId="6" borderId="1" xfId="0" applyFill="1" applyBorder="1"/>
    <xf numFmtId="0" fontId="0" fillId="9" borderId="1" xfId="0" applyFill="1" applyBorder="1"/>
    <xf numFmtId="0" fontId="0" fillId="10" borderId="1" xfId="0" applyFill="1" applyBorder="1"/>
    <xf numFmtId="0" fontId="0" fillId="8" borderId="1" xfId="0" applyFill="1" applyBorder="1"/>
    <xf numFmtId="0" fontId="0" fillId="11" borderId="1" xfId="0" applyFill="1" applyBorder="1"/>
    <xf numFmtId="0" fontId="0" fillId="13" borderId="1" xfId="0" applyFill="1" applyBorder="1"/>
    <xf numFmtId="0" fontId="0" fillId="0" borderId="1" xfId="0" applyBorder="1"/>
    <xf numFmtId="0" fontId="1" fillId="0" borderId="0" xfId="0" applyFont="1" applyAlignment="1">
      <alignment horizontal="center" vertical="center" wrapText="1"/>
    </xf>
    <xf numFmtId="0" fontId="1" fillId="2"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1" fillId="18" borderId="1" xfId="0" applyFont="1" applyFill="1" applyBorder="1" applyAlignment="1">
      <alignment horizontal="center" vertical="center" wrapText="1"/>
    </xf>
    <xf numFmtId="0" fontId="0" fillId="0" borderId="0" xfId="0" applyAlignment="1">
      <alignment vertical="top"/>
    </xf>
    <xf numFmtId="0" fontId="0" fillId="0" borderId="0" xfId="0" applyAlignment="1">
      <alignment horizontal="center" vertical="top"/>
    </xf>
    <xf numFmtId="164" fontId="0" fillId="0" borderId="0" xfId="0" applyNumberFormat="1" applyAlignment="1">
      <alignment horizontal="center" vertical="top"/>
    </xf>
    <xf numFmtId="0" fontId="0" fillId="0" borderId="0" xfId="0" applyAlignment="1">
      <alignment horizontal="right" vertical="top" indent="1"/>
    </xf>
    <xf numFmtId="0" fontId="1" fillId="0" borderId="0" xfId="0" applyFont="1" applyAlignment="1">
      <alignment horizontal="center" vertical="center"/>
    </xf>
    <xf numFmtId="0" fontId="0" fillId="0" borderId="5" xfId="0" applyBorder="1" applyAlignment="1">
      <alignment horizontal="center" vertical="top"/>
    </xf>
    <xf numFmtId="164" fontId="0" fillId="0" borderId="1" xfId="0" applyNumberFormat="1" applyBorder="1" applyAlignment="1">
      <alignment horizontal="center" vertical="top"/>
    </xf>
    <xf numFmtId="0" fontId="0" fillId="0" borderId="1" xfId="0" applyBorder="1" applyAlignment="1">
      <alignment vertical="top"/>
    </xf>
    <xf numFmtId="0" fontId="1" fillId="19" borderId="1" xfId="0" applyFont="1" applyFill="1" applyBorder="1" applyAlignment="1">
      <alignment horizontal="center" vertical="center" wrapText="1"/>
    </xf>
    <xf numFmtId="0" fontId="6" fillId="0" borderId="0" xfId="0" applyFont="1" applyAlignment="1">
      <alignment horizontal="justify" vertical="top"/>
    </xf>
    <xf numFmtId="0" fontId="6" fillId="0" borderId="0" xfId="0" applyFont="1" applyAlignment="1">
      <alignment horizontal="justify" vertical="top" wrapText="1"/>
    </xf>
    <xf numFmtId="0" fontId="6" fillId="0" borderId="1" xfId="0" applyFont="1" applyBorder="1" applyAlignment="1">
      <alignment horizontal="justify" vertical="top" wrapText="1"/>
    </xf>
    <xf numFmtId="0" fontId="1" fillId="20" borderId="1" xfId="0" applyFont="1" applyFill="1" applyBorder="1" applyAlignment="1">
      <alignment horizontal="center" vertical="center" wrapText="1"/>
    </xf>
    <xf numFmtId="0" fontId="8" fillId="14" borderId="7" xfId="0" applyFont="1" applyFill="1" applyBorder="1" applyAlignment="1">
      <alignment horizontal="center" vertical="center" textRotation="45"/>
    </xf>
    <xf numFmtId="164" fontId="8" fillId="14" borderId="1" xfId="0" applyNumberFormat="1" applyFont="1" applyFill="1" applyBorder="1" applyAlignment="1">
      <alignment horizontal="center" vertical="center" textRotation="45"/>
    </xf>
    <xf numFmtId="0" fontId="8" fillId="14" borderId="1" xfId="0" applyFont="1" applyFill="1" applyBorder="1" applyAlignment="1">
      <alignment horizontal="center" vertical="center" textRotation="45"/>
    </xf>
    <xf numFmtId="0" fontId="1" fillId="0" borderId="0" xfId="0" applyFont="1" applyAlignment="1">
      <alignment horizontal="center" vertical="center" textRotation="90"/>
    </xf>
    <xf numFmtId="0" fontId="2" fillId="0" borderId="0" xfId="0" applyFont="1"/>
    <xf numFmtId="0" fontId="2" fillId="0" borderId="0" xfId="0" applyFont="1" applyAlignment="1">
      <alignment horizontal="left" indent="2"/>
    </xf>
    <xf numFmtId="0" fontId="1" fillId="21" borderId="1"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12" fillId="2" borderId="1" xfId="0" applyFont="1" applyFill="1" applyBorder="1" applyAlignment="1">
      <alignment horizontal="center" vertical="center" textRotation="45" wrapText="1"/>
    </xf>
    <xf numFmtId="0" fontId="12" fillId="7" borderId="1" xfId="0" applyFont="1" applyFill="1" applyBorder="1" applyAlignment="1">
      <alignment horizontal="center" vertical="center" textRotation="45" wrapText="1"/>
    </xf>
    <xf numFmtId="0" fontId="12" fillId="16" borderId="1" xfId="0" applyFont="1" applyFill="1" applyBorder="1" applyAlignment="1">
      <alignment horizontal="center" vertical="center" textRotation="45" wrapText="1"/>
    </xf>
    <xf numFmtId="0" fontId="12" fillId="10" borderId="1" xfId="0" applyFont="1" applyFill="1" applyBorder="1" applyAlignment="1">
      <alignment horizontal="center" vertical="center" textRotation="45" wrapText="1"/>
    </xf>
    <xf numFmtId="0" fontId="12" fillId="19" borderId="1" xfId="0" applyFont="1" applyFill="1" applyBorder="1" applyAlignment="1">
      <alignment horizontal="center" vertical="center" textRotation="45" wrapText="1"/>
    </xf>
    <xf numFmtId="0" fontId="12" fillId="15" borderId="1" xfId="0" applyFont="1" applyFill="1" applyBorder="1" applyAlignment="1">
      <alignment horizontal="center" vertical="center" textRotation="45" wrapText="1"/>
    </xf>
    <xf numFmtId="0" fontId="12" fillId="17" borderId="1" xfId="0" applyFont="1" applyFill="1" applyBorder="1" applyAlignment="1">
      <alignment horizontal="center" vertical="center" textRotation="45" wrapText="1"/>
    </xf>
    <xf numFmtId="0" fontId="12" fillId="20" borderId="1" xfId="0" applyFont="1" applyFill="1" applyBorder="1" applyAlignment="1">
      <alignment horizontal="center" vertical="center" textRotation="45" wrapText="1"/>
    </xf>
    <xf numFmtId="0" fontId="12" fillId="18" borderId="1" xfId="0" applyFont="1" applyFill="1" applyBorder="1" applyAlignment="1">
      <alignment horizontal="center" vertical="center" textRotation="45" wrapText="1"/>
    </xf>
    <xf numFmtId="0" fontId="12" fillId="21" borderId="1" xfId="0" applyFont="1" applyFill="1" applyBorder="1" applyAlignment="1">
      <alignment horizontal="center" vertical="center" textRotation="45" wrapText="1"/>
    </xf>
    <xf numFmtId="0" fontId="2" fillId="0" borderId="0" xfId="0" quotePrefix="1" applyFont="1" applyAlignment="1">
      <alignment horizontal="left" vertical="top"/>
    </xf>
    <xf numFmtId="0" fontId="13" fillId="0" borderId="1" xfId="0" applyFont="1" applyBorder="1" applyAlignment="1">
      <alignment horizontal="justify" vertical="top" wrapText="1"/>
    </xf>
    <xf numFmtId="0" fontId="6" fillId="0" borderId="1" xfId="0" quotePrefix="1" applyFont="1" applyBorder="1" applyAlignment="1">
      <alignment horizontal="justify" vertical="top" wrapText="1"/>
    </xf>
    <xf numFmtId="0" fontId="1" fillId="0" borderId="1" xfId="0" quotePrefix="1" applyFont="1" applyBorder="1" applyAlignment="1">
      <alignment horizontal="center" vertical="center"/>
    </xf>
    <xf numFmtId="0" fontId="16" fillId="0" borderId="0" xfId="0" applyFont="1"/>
    <xf numFmtId="0" fontId="15" fillId="0" borderId="1" xfId="0" applyFont="1" applyBorder="1" applyAlignment="1">
      <alignment horizontal="justify" vertical="top" wrapText="1"/>
    </xf>
    <xf numFmtId="0" fontId="6" fillId="0" borderId="0" xfId="0" applyFont="1"/>
    <xf numFmtId="0" fontId="17" fillId="11" borderId="0" xfId="0" applyFont="1" applyFill="1" applyAlignment="1">
      <alignment horizontal="center" vertical="top"/>
    </xf>
    <xf numFmtId="0" fontId="0" fillId="0" borderId="8" xfId="0" applyBorder="1"/>
    <xf numFmtId="0" fontId="12" fillId="0" borderId="8" xfId="0" applyFont="1" applyBorder="1"/>
    <xf numFmtId="0" fontId="12" fillId="0" borderId="10" xfId="0" applyFont="1" applyBorder="1" applyAlignment="1">
      <alignment horizontal="center"/>
    </xf>
    <xf numFmtId="0" fontId="6" fillId="0" borderId="9" xfId="0" applyFont="1" applyBorder="1"/>
    <xf numFmtId="0" fontId="19" fillId="0" borderId="1" xfId="0" applyFont="1" applyBorder="1" applyAlignment="1">
      <alignment horizontal="center" vertical="center"/>
    </xf>
    <xf numFmtId="0" fontId="19" fillId="0" borderId="1" xfId="0" quotePrefix="1" applyFont="1" applyBorder="1" applyAlignment="1">
      <alignment horizontal="center" vertical="center"/>
    </xf>
    <xf numFmtId="0" fontId="19" fillId="0" borderId="0" xfId="0" applyFont="1" applyAlignment="1">
      <alignment horizontal="left" vertical="top"/>
    </xf>
    <xf numFmtId="0" fontId="1" fillId="23" borderId="0" xfId="0" applyFont="1" applyFill="1" applyAlignment="1">
      <alignment horizontal="center" vertical="center"/>
    </xf>
    <xf numFmtId="0" fontId="20" fillId="0" borderId="0" xfId="0" applyFont="1" applyAlignment="1">
      <alignment horizontal="center" vertical="center"/>
    </xf>
    <xf numFmtId="0" fontId="21" fillId="0" borderId="6" xfId="0" applyFont="1" applyBorder="1" applyAlignment="1">
      <alignment horizontal="center" vertical="center" textRotation="45"/>
    </xf>
    <xf numFmtId="0" fontId="22" fillId="0" borderId="0" xfId="0" applyFont="1" applyAlignment="1">
      <alignment horizontal="center" vertical="center"/>
    </xf>
    <xf numFmtId="0" fontId="23" fillId="0" borderId="0" xfId="0" quotePrefix="1" applyFont="1" applyAlignment="1">
      <alignment horizontal="center" vertical="center"/>
    </xf>
    <xf numFmtId="0" fontId="18" fillId="14" borderId="0" xfId="0" applyFont="1" applyFill="1"/>
    <xf numFmtId="0" fontId="17" fillId="14" borderId="0" xfId="0" applyFont="1" applyFill="1"/>
    <xf numFmtId="0" fontId="24" fillId="12" borderId="1" xfId="1" applyFont="1" applyFill="1" applyBorder="1" applyAlignment="1">
      <alignment horizontal="center" vertical="center"/>
    </xf>
    <xf numFmtId="0" fontId="24" fillId="3" borderId="1" xfId="1" applyFont="1" applyFill="1" applyBorder="1" applyAlignment="1">
      <alignment horizontal="center" vertical="center"/>
    </xf>
    <xf numFmtId="0" fontId="24" fillId="4" borderId="1" xfId="1" applyFont="1" applyFill="1" applyBorder="1" applyAlignment="1">
      <alignment horizontal="center" vertical="center"/>
    </xf>
    <xf numFmtId="0" fontId="24" fillId="5" borderId="1" xfId="1" applyFont="1" applyFill="1" applyBorder="1" applyAlignment="1">
      <alignment horizontal="center" vertical="center"/>
    </xf>
    <xf numFmtId="0" fontId="24" fillId="6" borderId="1" xfId="1" applyFont="1" applyFill="1" applyBorder="1" applyAlignment="1">
      <alignment horizontal="center" vertical="center"/>
    </xf>
    <xf numFmtId="0" fontId="24" fillId="7" borderId="1" xfId="1" applyFont="1" applyFill="1" applyBorder="1" applyAlignment="1">
      <alignment horizontal="center" vertical="center"/>
    </xf>
    <xf numFmtId="0" fontId="24" fillId="9" borderId="1" xfId="1" applyFont="1" applyFill="1" applyBorder="1" applyAlignment="1">
      <alignment horizontal="center" vertical="center"/>
    </xf>
    <xf numFmtId="0" fontId="24" fillId="10" borderId="1" xfId="1" applyFont="1" applyFill="1" applyBorder="1" applyAlignment="1">
      <alignment horizontal="center" vertical="center"/>
    </xf>
    <xf numFmtId="0" fontId="24" fillId="8" borderId="1" xfId="1" applyFont="1" applyFill="1" applyBorder="1" applyAlignment="1">
      <alignment horizontal="center" vertical="center"/>
    </xf>
    <xf numFmtId="0" fontId="24" fillId="11" borderId="1" xfId="1" applyFont="1" applyFill="1" applyBorder="1" applyAlignment="1">
      <alignment horizontal="center" vertical="center"/>
    </xf>
    <xf numFmtId="165" fontId="25" fillId="0" borderId="1" xfId="1" applyNumberFormat="1" applyFont="1" applyBorder="1" applyAlignment="1" applyProtection="1">
      <alignment horizontal="center" vertical="center"/>
    </xf>
    <xf numFmtId="0" fontId="17" fillId="23" borderId="0" xfId="0" applyFont="1" applyFill="1"/>
    <xf numFmtId="0" fontId="18" fillId="23" borderId="0" xfId="0" applyFont="1" applyFill="1"/>
    <xf numFmtId="0" fontId="0" fillId="0" borderId="0" xfId="0" applyAlignment="1">
      <alignment horizontal="center"/>
    </xf>
    <xf numFmtId="0" fontId="18" fillId="23" borderId="0" xfId="0" applyFont="1" applyFill="1" applyAlignment="1">
      <alignment horizontal="center"/>
    </xf>
    <xf numFmtId="0" fontId="18" fillId="14" borderId="0" xfId="0" applyFont="1" applyFill="1" applyAlignment="1">
      <alignment horizontal="center"/>
    </xf>
    <xf numFmtId="0" fontId="6" fillId="0" borderId="0" xfId="0" applyFont="1" applyAlignment="1">
      <alignment horizontal="center"/>
    </xf>
    <xf numFmtId="166" fontId="6" fillId="0" borderId="0" xfId="0" applyNumberFormat="1" applyFont="1" applyAlignment="1">
      <alignment horizontal="center"/>
    </xf>
    <xf numFmtId="166" fontId="6" fillId="0" borderId="9" xfId="0" applyNumberFormat="1" applyFont="1" applyBorder="1" applyAlignment="1">
      <alignment horizontal="center"/>
    </xf>
    <xf numFmtId="0" fontId="0" fillId="0" borderId="0" xfId="0" applyAlignment="1">
      <alignment wrapText="1"/>
    </xf>
    <xf numFmtId="0" fontId="12" fillId="0" borderId="0" xfId="0" applyFont="1" applyAlignment="1">
      <alignment vertical="top"/>
    </xf>
    <xf numFmtId="0" fontId="6" fillId="0" borderId="0" xfId="0" applyFont="1" applyAlignment="1">
      <alignment vertical="top"/>
    </xf>
    <xf numFmtId="0" fontId="6" fillId="0" borderId="0" xfId="0" applyFont="1" applyAlignment="1">
      <alignment vertical="top" wrapText="1"/>
    </xf>
    <xf numFmtId="0" fontId="12" fillId="0" borderId="0" xfId="0" applyFont="1"/>
    <xf numFmtId="0" fontId="6" fillId="0" borderId="0" xfId="0" applyFont="1" applyAlignment="1">
      <alignment wrapText="1"/>
    </xf>
    <xf numFmtId="0" fontId="8" fillId="24" borderId="11" xfId="0" applyFont="1" applyFill="1" applyBorder="1" applyAlignment="1">
      <alignment horizontal="center" vertical="top"/>
    </xf>
    <xf numFmtId="0" fontId="8" fillId="24" borderId="11" xfId="0" applyFont="1" applyFill="1" applyBorder="1" applyAlignment="1">
      <alignment horizontal="center" vertical="center"/>
    </xf>
    <xf numFmtId="0" fontId="8" fillId="24" borderId="11" xfId="0" applyFont="1" applyFill="1" applyBorder="1" applyAlignment="1">
      <alignment horizontal="center" vertical="top" wrapText="1"/>
    </xf>
    <xf numFmtId="0" fontId="1" fillId="0" borderId="0" xfId="0" applyFont="1" applyAlignment="1">
      <alignment horizontal="center"/>
    </xf>
    <xf numFmtId="0" fontId="1" fillId="25" borderId="12" xfId="0" applyFont="1" applyFill="1" applyBorder="1" applyAlignment="1">
      <alignment vertical="top" wrapText="1"/>
    </xf>
    <xf numFmtId="0" fontId="9" fillId="25" borderId="12" xfId="1" applyFill="1" applyBorder="1" applyAlignment="1">
      <alignment horizontal="center" vertical="center"/>
    </xf>
    <xf numFmtId="0" fontId="6" fillId="25" borderId="12" xfId="0" applyFont="1" applyFill="1" applyBorder="1" applyAlignment="1">
      <alignment horizontal="justify" vertical="top" wrapText="1"/>
    </xf>
    <xf numFmtId="0" fontId="9" fillId="25" borderId="12" xfId="1" applyFill="1" applyBorder="1" applyAlignment="1">
      <alignment vertical="top"/>
    </xf>
    <xf numFmtId="0" fontId="9" fillId="26" borderId="14" xfId="1" applyFill="1" applyBorder="1" applyAlignment="1">
      <alignment horizontal="center" vertical="center"/>
    </xf>
    <xf numFmtId="0" fontId="9" fillId="26" borderId="10" xfId="1" applyFill="1" applyBorder="1" applyAlignment="1">
      <alignment horizontal="center" vertical="center"/>
    </xf>
    <xf numFmtId="0" fontId="9" fillId="25" borderId="14" xfId="1" applyFill="1" applyBorder="1" applyAlignment="1">
      <alignment horizontal="center" vertical="center"/>
    </xf>
    <xf numFmtId="0" fontId="9" fillId="25" borderId="1" xfId="1" applyFill="1" applyBorder="1" applyAlignment="1">
      <alignment horizontal="center" vertical="center"/>
    </xf>
    <xf numFmtId="0" fontId="9" fillId="25" borderId="10" xfId="1" applyFill="1" applyBorder="1" applyAlignment="1">
      <alignment horizontal="center" vertical="center"/>
    </xf>
    <xf numFmtId="0" fontId="6" fillId="26" borderId="14" xfId="0" applyFont="1" applyFill="1" applyBorder="1" applyAlignment="1">
      <alignment horizontal="justify" vertical="top" wrapText="1"/>
    </xf>
    <xf numFmtId="0" fontId="9" fillId="26" borderId="1" xfId="1" applyFill="1" applyBorder="1" applyAlignment="1">
      <alignment horizontal="center" vertical="center"/>
    </xf>
    <xf numFmtId="0" fontId="6" fillId="26" borderId="1" xfId="0" applyFont="1" applyFill="1" applyBorder="1" applyAlignment="1">
      <alignment horizontal="justify" vertical="top" wrapText="1"/>
    </xf>
    <xf numFmtId="0" fontId="6" fillId="26" borderId="10" xfId="0" applyFont="1" applyFill="1" applyBorder="1" applyAlignment="1">
      <alignment horizontal="justify" vertical="top" wrapText="1"/>
    </xf>
    <xf numFmtId="0" fontId="1" fillId="25" borderId="16" xfId="0" applyFont="1" applyFill="1" applyBorder="1" applyAlignment="1">
      <alignment vertical="top" wrapText="1"/>
    </xf>
    <xf numFmtId="0" fontId="9" fillId="25" borderId="16" xfId="1" applyFill="1" applyBorder="1" applyAlignment="1">
      <alignment horizontal="center" vertical="center"/>
    </xf>
    <xf numFmtId="0" fontId="6" fillId="25" borderId="16" xfId="0" applyFont="1" applyFill="1" applyBorder="1" applyAlignment="1">
      <alignment horizontal="justify" vertical="top" wrapText="1"/>
    </xf>
    <xf numFmtId="0" fontId="9" fillId="25" borderId="16" xfId="1" applyFill="1" applyBorder="1" applyAlignment="1">
      <alignment vertical="top"/>
    </xf>
    <xf numFmtId="0" fontId="1" fillId="0" borderId="10" xfId="0" applyFont="1" applyBorder="1" applyAlignment="1">
      <alignment vertical="top" wrapText="1"/>
    </xf>
    <xf numFmtId="0" fontId="9" fillId="0" borderId="10" xfId="1" applyBorder="1" applyAlignment="1">
      <alignment horizontal="center" vertical="center"/>
    </xf>
    <xf numFmtId="0" fontId="6" fillId="0" borderId="10" xfId="0" applyFont="1" applyBorder="1" applyAlignment="1">
      <alignment horizontal="justify" vertical="top" wrapText="1"/>
    </xf>
    <xf numFmtId="0" fontId="9" fillId="0" borderId="10" xfId="1" applyBorder="1" applyAlignment="1">
      <alignment vertical="top"/>
    </xf>
    <xf numFmtId="0" fontId="9" fillId="25" borderId="17" xfId="1" applyFill="1" applyBorder="1" applyAlignment="1">
      <alignment horizontal="center" vertical="center"/>
    </xf>
    <xf numFmtId="0" fontId="6" fillId="25" borderId="17" xfId="0" applyFont="1" applyFill="1" applyBorder="1" applyAlignment="1">
      <alignment horizontal="justify" vertical="top" wrapText="1"/>
    </xf>
    <xf numFmtId="0" fontId="6" fillId="25" borderId="10" xfId="0" applyFont="1" applyFill="1" applyBorder="1" applyAlignment="1">
      <alignment horizontal="justify" vertical="top" wrapText="1"/>
    </xf>
    <xf numFmtId="0" fontId="6" fillId="25" borderId="14" xfId="0" applyFont="1" applyFill="1" applyBorder="1" applyAlignment="1">
      <alignment horizontal="justify" vertical="top" wrapText="1"/>
    </xf>
    <xf numFmtId="0" fontId="6" fillId="25" borderId="1" xfId="0" applyFont="1" applyFill="1" applyBorder="1" applyAlignment="1">
      <alignment horizontal="justify" vertical="top" wrapText="1"/>
    </xf>
    <xf numFmtId="0" fontId="0" fillId="0" borderId="0" xfId="0" applyAlignment="1">
      <alignment horizontal="center" vertical="center"/>
    </xf>
    <xf numFmtId="0" fontId="0" fillId="0" borderId="0" xfId="0" applyAlignment="1">
      <alignment horizontal="justify" vertical="top" wrapText="1"/>
    </xf>
    <xf numFmtId="0" fontId="9" fillId="0" borderId="0" xfId="1"/>
    <xf numFmtId="0" fontId="0" fillId="0" borderId="0" xfId="0" applyAlignment="1">
      <alignment horizontal="right"/>
    </xf>
    <xf numFmtId="0" fontId="30" fillId="0" borderId="0" xfId="0" applyFont="1"/>
    <xf numFmtId="9" fontId="0" fillId="0" borderId="0" xfId="2" applyFont="1"/>
    <xf numFmtId="0" fontId="32" fillId="0" borderId="0" xfId="0" applyFont="1"/>
    <xf numFmtId="9" fontId="0" fillId="0" borderId="0" xfId="2" applyFont="1" applyAlignment="1">
      <alignment horizontal="justify" vertical="top" wrapText="1"/>
    </xf>
    <xf numFmtId="0" fontId="0" fillId="0" borderId="0" xfId="0" applyAlignment="1">
      <alignment horizontal="justify" vertical="top"/>
    </xf>
    <xf numFmtId="9" fontId="0" fillId="0" borderId="0" xfId="2" applyFont="1" applyAlignment="1">
      <alignment horizontal="justify" vertical="top"/>
    </xf>
    <xf numFmtId="0" fontId="32" fillId="0" borderId="0" xfId="0" applyFont="1" applyAlignment="1">
      <alignment horizontal="left" vertical="top"/>
    </xf>
    <xf numFmtId="0" fontId="0" fillId="0" borderId="0" xfId="0" applyAlignment="1">
      <alignment horizontal="left" vertical="top" wrapText="1"/>
    </xf>
    <xf numFmtId="9" fontId="30" fillId="0" borderId="0" xfId="2" applyFont="1"/>
    <xf numFmtId="0" fontId="17" fillId="14" borderId="35" xfId="0" applyFont="1" applyFill="1" applyBorder="1" applyAlignment="1">
      <alignment horizontal="right"/>
    </xf>
    <xf numFmtId="167" fontId="17" fillId="14" borderId="16" xfId="0" applyNumberFormat="1" applyFont="1" applyFill="1" applyBorder="1" applyAlignment="1">
      <alignment horizontal="right"/>
    </xf>
    <xf numFmtId="1" fontId="17" fillId="14" borderId="16" xfId="0" applyNumberFormat="1" applyFont="1" applyFill="1" applyBorder="1" applyAlignment="1">
      <alignment horizontal="right"/>
    </xf>
    <xf numFmtId="0" fontId="6" fillId="0" borderId="34" xfId="0" applyFont="1" applyBorder="1"/>
    <xf numFmtId="0" fontId="6" fillId="0" borderId="35" xfId="0" applyFont="1" applyBorder="1"/>
    <xf numFmtId="0" fontId="6" fillId="0" borderId="16" xfId="0" applyFont="1" applyBorder="1" applyAlignment="1">
      <alignment horizontal="center" vertical="center" wrapText="1"/>
    </xf>
    <xf numFmtId="0" fontId="6" fillId="0" borderId="38" xfId="0" applyFont="1" applyBorder="1" applyAlignment="1">
      <alignment horizontal="center" vertical="center" wrapText="1"/>
    </xf>
    <xf numFmtId="9" fontId="0" fillId="0" borderId="0" xfId="2" applyFont="1" applyAlignment="1"/>
    <xf numFmtId="0" fontId="6" fillId="0" borderId="23" xfId="0" applyFont="1" applyBorder="1" applyAlignment="1">
      <alignment horizontal="justify" vertical="center"/>
    </xf>
    <xf numFmtId="0" fontId="6" fillId="0" borderId="18" xfId="0" applyFont="1" applyBorder="1" applyAlignment="1">
      <alignment horizontal="justify" vertical="center"/>
    </xf>
    <xf numFmtId="167" fontId="6" fillId="0" borderId="1" xfId="0" applyNumberFormat="1" applyFont="1" applyBorder="1"/>
    <xf numFmtId="0" fontId="6" fillId="0" borderId="1" xfId="0" applyFont="1" applyBorder="1"/>
    <xf numFmtId="1" fontId="6" fillId="0" borderId="2" xfId="0" applyNumberFormat="1" applyFont="1" applyBorder="1"/>
    <xf numFmtId="0" fontId="31" fillId="0" borderId="23" xfId="0" applyFont="1" applyBorder="1" applyAlignment="1">
      <alignment horizontal="justify" vertical="center"/>
    </xf>
    <xf numFmtId="167" fontId="6" fillId="0" borderId="2" xfId="0" applyNumberFormat="1" applyFont="1" applyBorder="1"/>
    <xf numFmtId="0" fontId="6" fillId="0" borderId="25" xfId="0" applyFont="1" applyBorder="1" applyAlignment="1">
      <alignment horizontal="justify" vertical="center"/>
    </xf>
    <xf numFmtId="0" fontId="6" fillId="0" borderId="19" xfId="0" applyFont="1" applyBorder="1" applyAlignment="1">
      <alignment horizontal="justify" vertical="center"/>
    </xf>
    <xf numFmtId="167" fontId="6" fillId="0" borderId="11" xfId="0" applyNumberFormat="1" applyFont="1" applyBorder="1"/>
    <xf numFmtId="0" fontId="6" fillId="0" borderId="11" xfId="0" applyFont="1" applyBorder="1"/>
    <xf numFmtId="167" fontId="6" fillId="0" borderId="37" xfId="0" applyNumberFormat="1" applyFont="1" applyBorder="1"/>
    <xf numFmtId="0" fontId="31" fillId="2" borderId="27" xfId="0" applyFont="1" applyFill="1" applyBorder="1"/>
    <xf numFmtId="0" fontId="31" fillId="2" borderId="28" xfId="0" applyFont="1" applyFill="1" applyBorder="1" applyAlignment="1">
      <alignment horizontal="right" vertical="center"/>
    </xf>
    <xf numFmtId="167" fontId="31" fillId="2" borderId="10" xfId="0" applyNumberFormat="1" applyFont="1" applyFill="1" applyBorder="1"/>
    <xf numFmtId="0" fontId="31" fillId="2" borderId="10" xfId="0" applyFont="1" applyFill="1" applyBorder="1"/>
    <xf numFmtId="167" fontId="31" fillId="2" borderId="29" xfId="0" applyNumberFormat="1" applyFont="1" applyFill="1" applyBorder="1"/>
    <xf numFmtId="0" fontId="31" fillId="0" borderId="0" xfId="0" applyFont="1"/>
    <xf numFmtId="9" fontId="31" fillId="0" borderId="0" xfId="2" applyFont="1" applyAlignment="1"/>
    <xf numFmtId="0" fontId="31" fillId="2" borderId="31" xfId="0" applyFont="1" applyFill="1" applyBorder="1"/>
    <xf numFmtId="0" fontId="31" fillId="2" borderId="32" xfId="0" applyFont="1" applyFill="1" applyBorder="1" applyAlignment="1">
      <alignment horizontal="right" vertical="center"/>
    </xf>
    <xf numFmtId="167" fontId="31" fillId="2" borderId="12" xfId="0" applyNumberFormat="1" applyFont="1" applyFill="1" applyBorder="1"/>
    <xf numFmtId="0" fontId="31" fillId="2" borderId="12" xfId="0" applyFont="1" applyFill="1" applyBorder="1"/>
    <xf numFmtId="0" fontId="1" fillId="0" borderId="0" xfId="0" applyFont="1"/>
    <xf numFmtId="0" fontId="17" fillId="14" borderId="34" xfId="0" applyFont="1" applyFill="1" applyBorder="1"/>
    <xf numFmtId="167" fontId="17" fillId="14" borderId="35" xfId="0" applyNumberFormat="1" applyFont="1" applyFill="1" applyBorder="1"/>
    <xf numFmtId="0" fontId="31" fillId="0" borderId="40" xfId="0" applyFont="1" applyBorder="1" applyAlignment="1">
      <alignment horizontal="justify" vertical="center"/>
    </xf>
    <xf numFmtId="0" fontId="6" fillId="0" borderId="41" xfId="0" applyFont="1" applyBorder="1" applyAlignment="1">
      <alignment horizontal="justify" vertical="center"/>
    </xf>
    <xf numFmtId="167" fontId="6" fillId="0" borderId="42" xfId="0" applyNumberFormat="1" applyFont="1" applyBorder="1"/>
    <xf numFmtId="0" fontId="6" fillId="0" borderId="42" xfId="0" applyFont="1" applyBorder="1"/>
    <xf numFmtId="167" fontId="6" fillId="0" borderId="43" xfId="0" applyNumberFormat="1" applyFont="1" applyBorder="1"/>
    <xf numFmtId="0" fontId="0" fillId="0" borderId="0" xfId="0" applyAlignment="1">
      <alignment horizontal="left"/>
    </xf>
    <xf numFmtId="0" fontId="15" fillId="0" borderId="0" xfId="0" applyFont="1" applyAlignment="1">
      <alignment horizontal="left"/>
    </xf>
    <xf numFmtId="3" fontId="0" fillId="0" borderId="0" xfId="0" applyNumberFormat="1"/>
    <xf numFmtId="3" fontId="0" fillId="0" borderId="0" xfId="0" applyNumberFormat="1" applyAlignment="1">
      <alignment horizontal="right"/>
    </xf>
    <xf numFmtId="3" fontId="0" fillId="0" borderId="0" xfId="0" applyNumberFormat="1" applyAlignment="1">
      <alignment horizontal="justify" vertical="top" wrapText="1"/>
    </xf>
    <xf numFmtId="3" fontId="0" fillId="0" borderId="0" xfId="0" applyNumberFormat="1" applyAlignment="1">
      <alignment horizontal="justify" vertical="top"/>
    </xf>
    <xf numFmtId="3" fontId="0" fillId="0" borderId="0" xfId="0" applyNumberFormat="1" applyAlignment="1">
      <alignment horizontal="left"/>
    </xf>
    <xf numFmtId="3" fontId="6" fillId="0" borderId="16" xfId="0" applyNumberFormat="1" applyFont="1" applyBorder="1" applyAlignment="1">
      <alignment horizontal="center" vertical="center" wrapText="1"/>
    </xf>
    <xf numFmtId="3" fontId="31" fillId="2" borderId="10" xfId="0" applyNumberFormat="1" applyFont="1" applyFill="1" applyBorder="1" applyAlignment="1">
      <alignment horizontal="right"/>
    </xf>
    <xf numFmtId="3" fontId="17" fillId="14" borderId="16" xfId="0" applyNumberFormat="1" applyFont="1" applyFill="1" applyBorder="1" applyAlignment="1">
      <alignment horizontal="right"/>
    </xf>
    <xf numFmtId="3" fontId="30" fillId="0" borderId="0" xfId="0" applyNumberFormat="1" applyFont="1"/>
    <xf numFmtId="3" fontId="6" fillId="0" borderId="1" xfId="0" applyNumberFormat="1" applyFont="1" applyBorder="1"/>
    <xf numFmtId="3" fontId="6" fillId="0" borderId="11" xfId="0" applyNumberFormat="1" applyFont="1" applyBorder="1"/>
    <xf numFmtId="3" fontId="31" fillId="2" borderId="10" xfId="0" applyNumberFormat="1" applyFont="1" applyFill="1" applyBorder="1"/>
    <xf numFmtId="3" fontId="6" fillId="0" borderId="42" xfId="0" applyNumberFormat="1" applyFont="1" applyBorder="1"/>
    <xf numFmtId="3" fontId="31" fillId="2" borderId="12" xfId="0" applyNumberFormat="1" applyFont="1" applyFill="1" applyBorder="1"/>
    <xf numFmtId="3" fontId="6" fillId="0" borderId="38" xfId="0" applyNumberFormat="1" applyFont="1" applyBorder="1" applyAlignment="1">
      <alignment horizontal="center" vertical="center" wrapText="1"/>
    </xf>
    <xf numFmtId="3" fontId="6" fillId="0" borderId="44" xfId="0" applyNumberFormat="1" applyFont="1" applyBorder="1" applyAlignment="1">
      <alignment horizontal="center" vertical="center" wrapText="1"/>
    </xf>
    <xf numFmtId="0" fontId="6" fillId="0" borderId="45" xfId="0" applyFont="1" applyBorder="1" applyAlignment="1">
      <alignment horizontal="center" vertical="center" wrapText="1"/>
    </xf>
    <xf numFmtId="9" fontId="6" fillId="0" borderId="36" xfId="2" applyFont="1" applyBorder="1" applyAlignment="1">
      <alignment horizontal="center" vertical="center" wrapText="1"/>
    </xf>
    <xf numFmtId="0" fontId="6" fillId="0" borderId="35" xfId="0" applyFont="1" applyBorder="1" applyAlignment="1">
      <alignment horizontal="center" vertical="center" wrapText="1"/>
    </xf>
    <xf numFmtId="0" fontId="6" fillId="0" borderId="46" xfId="0" applyFont="1" applyBorder="1" applyAlignment="1">
      <alignment horizontal="center" vertical="center"/>
    </xf>
    <xf numFmtId="0" fontId="6" fillId="0" borderId="34" xfId="0" applyFont="1" applyBorder="1" applyAlignment="1">
      <alignment horizontal="center" vertical="center" wrapText="1"/>
    </xf>
    <xf numFmtId="0" fontId="6" fillId="0" borderId="36" xfId="0" applyFont="1" applyBorder="1" applyAlignment="1">
      <alignment horizontal="center" vertical="center" wrapText="1"/>
    </xf>
    <xf numFmtId="3" fontId="6" fillId="0" borderId="2" xfId="0" applyNumberFormat="1" applyFont="1" applyBorder="1" applyAlignment="1">
      <alignment horizontal="right" vertical="center"/>
    </xf>
    <xf numFmtId="3" fontId="6" fillId="0" borderId="47" xfId="0" applyNumberFormat="1" applyFont="1" applyBorder="1" applyAlignment="1">
      <alignment horizontal="right" vertical="center"/>
    </xf>
    <xf numFmtId="3" fontId="31" fillId="2" borderId="48" xfId="0" applyNumberFormat="1" applyFont="1" applyFill="1" applyBorder="1" applyAlignment="1">
      <alignment horizontal="right"/>
    </xf>
    <xf numFmtId="3" fontId="6" fillId="0" borderId="18" xfId="0" applyNumberFormat="1" applyFont="1" applyBorder="1" applyAlignment="1">
      <alignment horizontal="right"/>
    </xf>
    <xf numFmtId="3" fontId="6" fillId="0" borderId="19" xfId="0" applyNumberFormat="1" applyFont="1" applyBorder="1" applyAlignment="1">
      <alignment horizontal="right"/>
    </xf>
    <xf numFmtId="3" fontId="31" fillId="2" borderId="28" xfId="0" applyNumberFormat="1" applyFont="1" applyFill="1" applyBorder="1" applyAlignment="1">
      <alignment horizontal="right"/>
    </xf>
    <xf numFmtId="167" fontId="6" fillId="0" borderId="49" xfId="0" applyNumberFormat="1" applyFont="1" applyBorder="1"/>
    <xf numFmtId="9" fontId="6" fillId="0" borderId="24" xfId="2" applyFont="1" applyBorder="1" applyAlignment="1"/>
    <xf numFmtId="167" fontId="6" fillId="0" borderId="50" xfId="0" applyNumberFormat="1" applyFont="1" applyBorder="1"/>
    <xf numFmtId="9" fontId="6" fillId="0" borderId="26" xfId="2" applyFont="1" applyBorder="1" applyAlignment="1"/>
    <xf numFmtId="167" fontId="31" fillId="2" borderId="51" xfId="0" applyNumberFormat="1" applyFont="1" applyFill="1" applyBorder="1"/>
    <xf numFmtId="9" fontId="31" fillId="2" borderId="30" xfId="2" applyFont="1" applyFill="1" applyBorder="1" applyAlignment="1">
      <alignment horizontal="right"/>
    </xf>
    <xf numFmtId="0" fontId="6" fillId="0" borderId="18" xfId="0" applyFont="1" applyBorder="1"/>
    <xf numFmtId="0" fontId="6" fillId="0" borderId="19" xfId="0" applyFont="1" applyBorder="1"/>
    <xf numFmtId="3" fontId="6" fillId="0" borderId="53" xfId="0" applyNumberFormat="1" applyFont="1" applyBorder="1" applyAlignment="1">
      <alignment horizontal="right"/>
    </xf>
    <xf numFmtId="3" fontId="31" fillId="2" borderId="32" xfId="0" applyNumberFormat="1" applyFont="1" applyFill="1" applyBorder="1" applyAlignment="1">
      <alignment horizontal="right"/>
    </xf>
    <xf numFmtId="3" fontId="17" fillId="14" borderId="44" xfId="0" applyNumberFormat="1" applyFont="1" applyFill="1" applyBorder="1" applyAlignment="1">
      <alignment horizontal="right"/>
    </xf>
    <xf numFmtId="9" fontId="6" fillId="0" borderId="54" xfId="2" applyFont="1" applyBorder="1" applyAlignment="1"/>
    <xf numFmtId="9" fontId="31" fillId="2" borderId="33" xfId="2" applyFont="1" applyFill="1" applyBorder="1" applyAlignment="1">
      <alignment horizontal="right"/>
    </xf>
    <xf numFmtId="9" fontId="17" fillId="14" borderId="36" xfId="2" applyFont="1" applyFill="1" applyBorder="1" applyAlignment="1">
      <alignment horizontal="right"/>
    </xf>
    <xf numFmtId="3" fontId="6" fillId="0" borderId="3" xfId="0" applyNumberFormat="1" applyFont="1" applyBorder="1" applyAlignment="1">
      <alignment horizontal="right" vertical="center"/>
    </xf>
    <xf numFmtId="3" fontId="6" fillId="0" borderId="43" xfId="0" applyNumberFormat="1" applyFont="1" applyBorder="1" applyAlignment="1">
      <alignment horizontal="right" vertical="center"/>
    </xf>
    <xf numFmtId="3" fontId="6" fillId="0" borderId="52" xfId="0" applyNumberFormat="1" applyFont="1" applyBorder="1" applyAlignment="1">
      <alignment horizontal="right" vertical="center"/>
    </xf>
    <xf numFmtId="3" fontId="31" fillId="2" borderId="29" xfId="0" applyNumberFormat="1" applyFont="1" applyFill="1" applyBorder="1" applyAlignment="1">
      <alignment horizontal="right"/>
    </xf>
    <xf numFmtId="167" fontId="6" fillId="0" borderId="56" xfId="0" applyNumberFormat="1" applyFont="1" applyBorder="1"/>
    <xf numFmtId="167" fontId="6" fillId="0" borderId="57" xfId="0" applyNumberFormat="1" applyFont="1" applyBorder="1"/>
    <xf numFmtId="167" fontId="31" fillId="2" borderId="55" xfId="0" applyNumberFormat="1" applyFont="1" applyFill="1" applyBorder="1"/>
    <xf numFmtId="167" fontId="6" fillId="0" borderId="47" xfId="0" applyNumberFormat="1" applyFont="1" applyBorder="1"/>
    <xf numFmtId="167" fontId="31" fillId="2" borderId="48" xfId="0" applyNumberFormat="1" applyFont="1" applyFill="1" applyBorder="1"/>
    <xf numFmtId="167" fontId="17" fillId="14" borderId="38" xfId="0" applyNumberFormat="1" applyFont="1" applyFill="1" applyBorder="1" applyAlignment="1">
      <alignment horizontal="right"/>
    </xf>
    <xf numFmtId="167" fontId="31" fillId="2" borderId="28" xfId="0" applyNumberFormat="1" applyFont="1" applyFill="1" applyBorder="1"/>
    <xf numFmtId="167" fontId="6" fillId="0" borderId="18" xfId="0" applyNumberFormat="1" applyFont="1" applyBorder="1"/>
    <xf numFmtId="0" fontId="6" fillId="0" borderId="53" xfId="0" applyFont="1" applyBorder="1"/>
    <xf numFmtId="167" fontId="31" fillId="2" borderId="32" xfId="0" applyNumberFormat="1" applyFont="1" applyFill="1" applyBorder="1"/>
    <xf numFmtId="167" fontId="17" fillId="14" borderId="44" xfId="0" applyNumberFormat="1" applyFont="1" applyFill="1" applyBorder="1" applyAlignment="1">
      <alignment horizontal="right"/>
    </xf>
    <xf numFmtId="0" fontId="6" fillId="0" borderId="56" xfId="0" applyFont="1" applyBorder="1"/>
    <xf numFmtId="0" fontId="6" fillId="0" borderId="58" xfId="0" applyFont="1" applyBorder="1"/>
    <xf numFmtId="0" fontId="6" fillId="0" borderId="49" xfId="0" applyFont="1" applyBorder="1"/>
    <xf numFmtId="0" fontId="6" fillId="0" borderId="50" xfId="0" applyFont="1" applyBorder="1"/>
    <xf numFmtId="0" fontId="31" fillId="2" borderId="51" xfId="0" applyFont="1" applyFill="1" applyBorder="1"/>
    <xf numFmtId="0" fontId="6" fillId="0" borderId="57" xfId="0" applyFont="1" applyBorder="1"/>
    <xf numFmtId="0" fontId="31" fillId="2" borderId="55" xfId="0" applyFont="1" applyFill="1" applyBorder="1"/>
    <xf numFmtId="1" fontId="17" fillId="14" borderId="45" xfId="0" applyNumberFormat="1" applyFont="1" applyFill="1" applyBorder="1" applyAlignment="1">
      <alignment horizontal="right"/>
    </xf>
    <xf numFmtId="0" fontId="6" fillId="0" borderId="59" xfId="0" applyFont="1" applyBorder="1" applyAlignment="1">
      <alignment horizontal="justify" vertical="center"/>
    </xf>
    <xf numFmtId="0" fontId="6" fillId="0" borderId="60" xfId="0" applyFont="1" applyBorder="1" applyAlignment="1">
      <alignment horizontal="justify" vertical="center"/>
    </xf>
    <xf numFmtId="0" fontId="6" fillId="0" borderId="61" xfId="0" applyFont="1" applyBorder="1" applyAlignment="1">
      <alignment horizontal="justify" vertical="center"/>
    </xf>
    <xf numFmtId="0" fontId="31" fillId="2" borderId="62" xfId="0" applyFont="1" applyFill="1" applyBorder="1" applyAlignment="1">
      <alignment horizontal="right" vertical="center"/>
    </xf>
    <xf numFmtId="0" fontId="17" fillId="14" borderId="46" xfId="0" applyFont="1" applyFill="1" applyBorder="1" applyAlignment="1">
      <alignment horizontal="right"/>
    </xf>
    <xf numFmtId="0" fontId="31" fillId="2" borderId="63" xfId="0" applyFont="1" applyFill="1" applyBorder="1" applyAlignment="1">
      <alignment horizontal="right" vertical="center"/>
    </xf>
    <xf numFmtId="168" fontId="6" fillId="0" borderId="24" xfId="2" applyNumberFormat="1" applyFont="1" applyBorder="1" applyAlignment="1"/>
    <xf numFmtId="167" fontId="17" fillId="14" borderId="38" xfId="0" applyNumberFormat="1" applyFont="1" applyFill="1" applyBorder="1"/>
    <xf numFmtId="167" fontId="6" fillId="0" borderId="64" xfId="0" applyNumberFormat="1" applyFont="1" applyBorder="1"/>
    <xf numFmtId="165" fontId="9" fillId="22" borderId="1" xfId="1" applyNumberFormat="1" applyFill="1" applyBorder="1" applyAlignment="1" applyProtection="1">
      <alignment horizontal="center" vertical="center"/>
    </xf>
    <xf numFmtId="0" fontId="0" fillId="0" borderId="7" xfId="0" applyBorder="1" applyAlignment="1">
      <alignment horizontal="center" vertical="top"/>
    </xf>
    <xf numFmtId="164" fontId="0" fillId="0" borderId="17" xfId="0" applyNumberFormat="1" applyBorder="1" applyAlignment="1">
      <alignment horizontal="center" vertical="top"/>
    </xf>
    <xf numFmtId="0" fontId="0" fillId="0" borderId="17" xfId="0" applyBorder="1" applyAlignment="1">
      <alignment vertical="top"/>
    </xf>
    <xf numFmtId="0" fontId="1" fillId="0" borderId="17" xfId="0" quotePrefix="1" applyFont="1" applyBorder="1" applyAlignment="1">
      <alignment horizontal="center" vertical="center"/>
    </xf>
    <xf numFmtId="0" fontId="1" fillId="2" borderId="17" xfId="0" applyFont="1" applyFill="1" applyBorder="1" applyAlignment="1">
      <alignment horizontal="center" vertical="center" wrapText="1"/>
    </xf>
    <xf numFmtId="0" fontId="1" fillId="7" borderId="17" xfId="0" applyFont="1" applyFill="1" applyBorder="1" applyAlignment="1">
      <alignment horizontal="center" vertical="center" wrapText="1"/>
    </xf>
    <xf numFmtId="0" fontId="1" fillId="16" borderId="17" xfId="0" applyFont="1" applyFill="1" applyBorder="1" applyAlignment="1">
      <alignment horizontal="center" vertical="center" wrapText="1"/>
    </xf>
    <xf numFmtId="0" fontId="1" fillId="10" borderId="17" xfId="0" applyFont="1" applyFill="1" applyBorder="1" applyAlignment="1">
      <alignment horizontal="center" vertical="center" wrapText="1"/>
    </xf>
    <xf numFmtId="0" fontId="1" fillId="19" borderId="17" xfId="0" applyFont="1" applyFill="1" applyBorder="1" applyAlignment="1">
      <alignment horizontal="center" vertical="center" wrapText="1"/>
    </xf>
    <xf numFmtId="0" fontId="1" fillId="15" borderId="17" xfId="0" applyFont="1" applyFill="1" applyBorder="1" applyAlignment="1">
      <alignment horizontal="center" vertical="center" wrapText="1"/>
    </xf>
    <xf numFmtId="0" fontId="1" fillId="17" borderId="17" xfId="0" applyFont="1" applyFill="1" applyBorder="1" applyAlignment="1">
      <alignment horizontal="center" vertical="center" wrapText="1"/>
    </xf>
    <xf numFmtId="0" fontId="1" fillId="20" borderId="17" xfId="0" applyFont="1" applyFill="1" applyBorder="1" applyAlignment="1">
      <alignment horizontal="center" vertical="center" wrapText="1"/>
    </xf>
    <xf numFmtId="0" fontId="1" fillId="18" borderId="17" xfId="0" applyFont="1" applyFill="1" applyBorder="1" applyAlignment="1">
      <alignment horizontal="center" vertical="center" wrapText="1"/>
    </xf>
    <xf numFmtId="0" fontId="1" fillId="21" borderId="17" xfId="0" applyFont="1" applyFill="1" applyBorder="1" applyAlignment="1">
      <alignment horizontal="center" vertical="center" wrapText="1"/>
    </xf>
    <xf numFmtId="0" fontId="6" fillId="0" borderId="17" xfId="0" applyFont="1" applyBorder="1" applyAlignment="1">
      <alignment horizontal="justify" vertical="top" wrapText="1"/>
    </xf>
    <xf numFmtId="0" fontId="0" fillId="0" borderId="65" xfId="0" applyBorder="1" applyAlignment="1">
      <alignment horizontal="center" vertical="top"/>
    </xf>
    <xf numFmtId="164" fontId="0" fillId="0" borderId="15" xfId="0" applyNumberFormat="1" applyBorder="1" applyAlignment="1">
      <alignment horizontal="center" vertical="top"/>
    </xf>
    <xf numFmtId="0" fontId="0" fillId="0" borderId="15" xfId="0" applyBorder="1" applyAlignment="1">
      <alignment vertical="top"/>
    </xf>
    <xf numFmtId="0" fontId="1" fillId="0" borderId="15" xfId="0" quotePrefix="1" applyFont="1" applyBorder="1" applyAlignment="1">
      <alignment horizontal="center" vertical="center"/>
    </xf>
    <xf numFmtId="0" fontId="1" fillId="2" borderId="15" xfId="0" applyFont="1" applyFill="1" applyBorder="1" applyAlignment="1">
      <alignment horizontal="center" vertical="center" wrapText="1"/>
    </xf>
    <xf numFmtId="0" fontId="1" fillId="7" borderId="15" xfId="0" applyFont="1" applyFill="1" applyBorder="1" applyAlignment="1">
      <alignment horizontal="center" vertical="center" wrapText="1"/>
    </xf>
    <xf numFmtId="0" fontId="1" fillId="16" borderId="15" xfId="0" applyFont="1" applyFill="1" applyBorder="1" applyAlignment="1">
      <alignment horizontal="center" vertical="center" wrapText="1"/>
    </xf>
    <xf numFmtId="0" fontId="1" fillId="10" borderId="15" xfId="0" applyFont="1" applyFill="1" applyBorder="1" applyAlignment="1">
      <alignment horizontal="center" vertical="center" wrapText="1"/>
    </xf>
    <xf numFmtId="0" fontId="1" fillId="19" borderId="15" xfId="0" applyFont="1" applyFill="1" applyBorder="1" applyAlignment="1">
      <alignment horizontal="center" vertical="center" wrapText="1"/>
    </xf>
    <xf numFmtId="0" fontId="1" fillId="15" borderId="15" xfId="0" applyFont="1" applyFill="1" applyBorder="1" applyAlignment="1">
      <alignment horizontal="center" vertical="center" wrapText="1"/>
    </xf>
    <xf numFmtId="0" fontId="1" fillId="17" borderId="15" xfId="0" applyFont="1" applyFill="1" applyBorder="1" applyAlignment="1">
      <alignment horizontal="center" vertical="center" wrapText="1"/>
    </xf>
    <xf numFmtId="0" fontId="1" fillId="20" borderId="15" xfId="0" applyFont="1" applyFill="1" applyBorder="1" applyAlignment="1">
      <alignment horizontal="center" vertical="center" wrapText="1"/>
    </xf>
    <xf numFmtId="0" fontId="1" fillId="18" borderId="15" xfId="0" applyFont="1" applyFill="1" applyBorder="1" applyAlignment="1">
      <alignment horizontal="center" vertical="center" wrapText="1"/>
    </xf>
    <xf numFmtId="0" fontId="1" fillId="21" borderId="15" xfId="0" applyFont="1" applyFill="1" applyBorder="1" applyAlignment="1">
      <alignment horizontal="center" vertical="center" wrapText="1"/>
    </xf>
    <xf numFmtId="0" fontId="6" fillId="0" borderId="15" xfId="0" applyFont="1" applyBorder="1" applyAlignment="1">
      <alignment horizontal="justify" vertical="top" wrapText="1"/>
    </xf>
    <xf numFmtId="0" fontId="9" fillId="22" borderId="1" xfId="1" quotePrefix="1" applyFill="1" applyBorder="1" applyAlignment="1">
      <alignment horizontal="center" vertical="center"/>
    </xf>
    <xf numFmtId="165" fontId="9" fillId="22" borderId="17" xfId="1" applyNumberFormat="1" applyFill="1" applyBorder="1" applyAlignment="1" applyProtection="1">
      <alignment horizontal="center" vertical="center"/>
    </xf>
    <xf numFmtId="0" fontId="9" fillId="26" borderId="17" xfId="1" applyFill="1" applyBorder="1" applyAlignment="1">
      <alignment horizontal="center" vertical="center"/>
    </xf>
    <xf numFmtId="0" fontId="0" fillId="0" borderId="0" xfId="0" quotePrefix="1"/>
    <xf numFmtId="0" fontId="1" fillId="26" borderId="9" xfId="0" applyFont="1" applyFill="1" applyBorder="1" applyAlignment="1">
      <alignment horizontal="left" vertical="top" wrapText="1"/>
    </xf>
    <xf numFmtId="0" fontId="9" fillId="26" borderId="9" xfId="1" applyFill="1" applyBorder="1" applyAlignment="1">
      <alignment horizontal="center" vertical="center"/>
    </xf>
    <xf numFmtId="0" fontId="6" fillId="26" borderId="9" xfId="0" applyFont="1" applyFill="1" applyBorder="1" applyAlignment="1">
      <alignment horizontal="justify" vertical="top" wrapText="1"/>
    </xf>
    <xf numFmtId="0" fontId="1" fillId="26" borderId="16" xfId="0" applyFont="1" applyFill="1" applyBorder="1" applyAlignment="1">
      <alignment vertical="top" wrapText="1"/>
    </xf>
    <xf numFmtId="0" fontId="9" fillId="26" borderId="16" xfId="1" applyFill="1" applyBorder="1" applyAlignment="1">
      <alignment horizontal="center" vertical="center"/>
    </xf>
    <xf numFmtId="0" fontId="9" fillId="26" borderId="16" xfId="1" applyFill="1" applyBorder="1" applyAlignment="1">
      <alignment vertical="top"/>
    </xf>
    <xf numFmtId="0" fontId="6" fillId="26" borderId="16" xfId="0" applyFont="1" applyFill="1" applyBorder="1" applyAlignment="1">
      <alignment horizontal="justify" vertical="top" wrapText="1"/>
    </xf>
    <xf numFmtId="0" fontId="6" fillId="26" borderId="17" xfId="0" applyFont="1" applyFill="1" applyBorder="1" applyAlignment="1">
      <alignment horizontal="justify" vertical="top" wrapText="1"/>
    </xf>
    <xf numFmtId="0" fontId="9" fillId="26" borderId="15" xfId="1" applyFill="1" applyBorder="1" applyAlignment="1">
      <alignment horizontal="center" vertical="center"/>
    </xf>
    <xf numFmtId="0" fontId="6" fillId="26" borderId="15" xfId="0" applyFont="1" applyFill="1" applyBorder="1" applyAlignment="1">
      <alignment horizontal="justify" vertical="top" wrapText="1"/>
    </xf>
    <xf numFmtId="0" fontId="1" fillId="25" borderId="16" xfId="0" applyFont="1" applyFill="1" applyBorder="1" applyAlignment="1">
      <alignment vertical="top"/>
    </xf>
    <xf numFmtId="0" fontId="24" fillId="8" borderId="66" xfId="1" applyFont="1" applyFill="1" applyBorder="1" applyAlignment="1">
      <alignment horizontal="center" vertical="center"/>
    </xf>
    <xf numFmtId="0" fontId="0" fillId="0" borderId="67" xfId="0" applyBorder="1" applyAlignment="1">
      <alignment horizontal="center" vertical="top"/>
    </xf>
    <xf numFmtId="164" fontId="0" fillId="0" borderId="66" xfId="0" applyNumberFormat="1" applyBorder="1" applyAlignment="1">
      <alignment horizontal="center" vertical="top"/>
    </xf>
    <xf numFmtId="0" fontId="0" fillId="0" borderId="66" xfId="0" applyBorder="1" applyAlignment="1">
      <alignment vertical="top"/>
    </xf>
    <xf numFmtId="0" fontId="1" fillId="0" borderId="66" xfId="0" applyFont="1" applyBorder="1" applyAlignment="1">
      <alignment horizontal="center" vertical="center"/>
    </xf>
    <xf numFmtId="0" fontId="1" fillId="2" borderId="66" xfId="0" applyFont="1" applyFill="1" applyBorder="1" applyAlignment="1">
      <alignment horizontal="center" vertical="center" wrapText="1"/>
    </xf>
    <xf numFmtId="0" fontId="1" fillId="7" borderId="66" xfId="0" applyFont="1" applyFill="1" applyBorder="1" applyAlignment="1">
      <alignment horizontal="center" vertical="center" wrapText="1"/>
    </xf>
    <xf numFmtId="0" fontId="1" fillId="16" borderId="66" xfId="0" applyFont="1" applyFill="1" applyBorder="1" applyAlignment="1">
      <alignment horizontal="center" vertical="center" wrapText="1"/>
    </xf>
    <xf numFmtId="0" fontId="1" fillId="10" borderId="66" xfId="0" applyFont="1" applyFill="1" applyBorder="1" applyAlignment="1">
      <alignment horizontal="center" vertical="center" wrapText="1"/>
    </xf>
    <xf numFmtId="0" fontId="1" fillId="19" borderId="66" xfId="0" applyFont="1" applyFill="1" applyBorder="1" applyAlignment="1">
      <alignment horizontal="center" vertical="center" wrapText="1"/>
    </xf>
    <xf numFmtId="0" fontId="1" fillId="15" borderId="66" xfId="0" applyFont="1" applyFill="1" applyBorder="1" applyAlignment="1">
      <alignment horizontal="center" vertical="center" wrapText="1"/>
    </xf>
    <xf numFmtId="0" fontId="1" fillId="17" borderId="66" xfId="0" applyFont="1" applyFill="1" applyBorder="1" applyAlignment="1">
      <alignment horizontal="center" vertical="center" wrapText="1"/>
    </xf>
    <xf numFmtId="0" fontId="1" fillId="20" borderId="66" xfId="0" applyFont="1" applyFill="1" applyBorder="1" applyAlignment="1">
      <alignment horizontal="center" vertical="center" wrapText="1"/>
    </xf>
    <xf numFmtId="0" fontId="1" fillId="18" borderId="66" xfId="0" applyFont="1" applyFill="1" applyBorder="1" applyAlignment="1">
      <alignment horizontal="center" vertical="center" wrapText="1"/>
    </xf>
    <xf numFmtId="0" fontId="1" fillId="21" borderId="66" xfId="0" applyFont="1" applyFill="1" applyBorder="1" applyAlignment="1">
      <alignment horizontal="center" vertical="center" wrapText="1"/>
    </xf>
    <xf numFmtId="0" fontId="6" fillId="0" borderId="66" xfId="0" applyFont="1" applyBorder="1" applyAlignment="1">
      <alignment horizontal="justify" vertical="top" wrapText="1"/>
    </xf>
    <xf numFmtId="0" fontId="24" fillId="11" borderId="14" xfId="1" applyFont="1" applyFill="1" applyBorder="1" applyAlignment="1">
      <alignment horizontal="center" vertical="center"/>
    </xf>
    <xf numFmtId="0" fontId="0" fillId="0" borderId="68" xfId="0" applyBorder="1" applyAlignment="1">
      <alignment horizontal="center" vertical="top"/>
    </xf>
    <xf numFmtId="164" fontId="0" fillId="0" borderId="14" xfId="0" applyNumberFormat="1" applyBorder="1" applyAlignment="1">
      <alignment horizontal="center" vertical="top"/>
    </xf>
    <xf numFmtId="0" fontId="0" fillId="0" borderId="14" xfId="0" applyBorder="1" applyAlignment="1">
      <alignment vertical="top"/>
    </xf>
    <xf numFmtId="0" fontId="1" fillId="0" borderId="14" xfId="0" quotePrefix="1" applyFont="1" applyBorder="1" applyAlignment="1">
      <alignment horizontal="center" vertical="center"/>
    </xf>
    <xf numFmtId="0" fontId="1" fillId="2" borderId="14"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1" fillId="16" borderId="14"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9" borderId="14" xfId="0" applyFont="1" applyFill="1" applyBorder="1" applyAlignment="1">
      <alignment horizontal="center" vertical="center" wrapText="1"/>
    </xf>
    <xf numFmtId="0" fontId="1" fillId="15" borderId="14" xfId="0"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20" borderId="14" xfId="0" applyFont="1" applyFill="1" applyBorder="1" applyAlignment="1">
      <alignment horizontal="center" vertical="center" wrapText="1"/>
    </xf>
    <xf numFmtId="0" fontId="1" fillId="18" borderId="14" xfId="0" applyFont="1" applyFill="1" applyBorder="1" applyAlignment="1">
      <alignment horizontal="center" vertical="center" wrapText="1"/>
    </xf>
    <xf numFmtId="0" fontId="1" fillId="21" borderId="14" xfId="0" applyFont="1" applyFill="1" applyBorder="1" applyAlignment="1">
      <alignment horizontal="center" vertical="center" wrapText="1"/>
    </xf>
    <xf numFmtId="0" fontId="6" fillId="0" borderId="14" xfId="0" applyFont="1" applyBorder="1" applyAlignment="1">
      <alignment horizontal="justify" vertical="top" wrapText="1"/>
    </xf>
    <xf numFmtId="0" fontId="6" fillId="0" borderId="0" xfId="0" applyFont="1" applyAlignment="1">
      <alignment horizontal="center" vertical="center" wrapText="1"/>
    </xf>
    <xf numFmtId="1" fontId="0" fillId="0" borderId="0" xfId="0" applyNumberFormat="1" applyAlignment="1">
      <alignment horizontal="right"/>
    </xf>
    <xf numFmtId="0" fontId="34" fillId="28" borderId="75" xfId="0" applyFont="1" applyFill="1" applyBorder="1" applyAlignment="1">
      <alignment horizontal="center" vertical="center" wrapText="1"/>
    </xf>
    <xf numFmtId="0" fontId="5" fillId="23" borderId="0" xfId="0" applyFont="1" applyFill="1" applyAlignment="1">
      <alignment wrapText="1"/>
    </xf>
    <xf numFmtId="2" fontId="0" fillId="0" borderId="0" xfId="0" applyNumberFormat="1" applyAlignment="1">
      <alignment horizontal="right" vertical="center"/>
    </xf>
    <xf numFmtId="0" fontId="0" fillId="25" borderId="88" xfId="0" applyFill="1" applyBorder="1" applyAlignment="1">
      <alignment horizontal="center" vertical="center" wrapText="1"/>
    </xf>
    <xf numFmtId="164" fontId="0" fillId="3" borderId="14" xfId="0" applyNumberFormat="1" applyFill="1" applyBorder="1" applyAlignment="1">
      <alignment horizontal="center"/>
    </xf>
    <xf numFmtId="164" fontId="0" fillId="3" borderId="1" xfId="0" applyNumberFormat="1" applyFill="1" applyBorder="1" applyAlignment="1">
      <alignment horizontal="center"/>
    </xf>
    <xf numFmtId="164" fontId="0" fillId="8" borderId="1" xfId="0" applyNumberFormat="1" applyFill="1" applyBorder="1" applyAlignment="1">
      <alignment horizontal="center"/>
    </xf>
    <xf numFmtId="164" fontId="24" fillId="11" borderId="1" xfId="0" applyNumberFormat="1" applyFont="1" applyFill="1" applyBorder="1" applyAlignment="1">
      <alignment horizontal="center"/>
    </xf>
    <xf numFmtId="164" fontId="24" fillId="11" borderId="15" xfId="0" applyNumberFormat="1" applyFont="1" applyFill="1" applyBorder="1" applyAlignment="1">
      <alignment horizontal="center"/>
    </xf>
    <xf numFmtId="164" fontId="24" fillId="4" borderId="14" xfId="0" applyNumberFormat="1" applyFont="1" applyFill="1" applyBorder="1" applyAlignment="1">
      <alignment horizontal="center"/>
    </xf>
    <xf numFmtId="164" fontId="0" fillId="8" borderId="66" xfId="0" applyNumberFormat="1" applyFill="1" applyBorder="1" applyAlignment="1">
      <alignment horizontal="center"/>
    </xf>
    <xf numFmtId="164" fontId="0" fillId="3" borderId="15" xfId="0" applyNumberFormat="1" applyFill="1" applyBorder="1" applyAlignment="1">
      <alignment horizontal="center"/>
    </xf>
    <xf numFmtId="164" fontId="24" fillId="11" borderId="17" xfId="0" applyNumberFormat="1" applyFont="1" applyFill="1" applyBorder="1" applyAlignment="1">
      <alignment horizontal="center"/>
    </xf>
    <xf numFmtId="164" fontId="24" fillId="11" borderId="66" xfId="0" applyNumberFormat="1" applyFont="1" applyFill="1" applyBorder="1" applyAlignment="1">
      <alignment horizontal="center"/>
    </xf>
    <xf numFmtId="164" fontId="0" fillId="8" borderId="14" xfId="0" applyNumberFormat="1" applyFill="1" applyBorder="1" applyAlignment="1">
      <alignment horizontal="center"/>
    </xf>
    <xf numFmtId="164" fontId="24" fillId="27" borderId="14" xfId="0" applyNumberFormat="1" applyFont="1" applyFill="1" applyBorder="1" applyAlignment="1">
      <alignment horizontal="center"/>
    </xf>
    <xf numFmtId="164" fontId="24" fillId="27" borderId="1" xfId="0" applyNumberFormat="1" applyFont="1" applyFill="1" applyBorder="1" applyAlignment="1">
      <alignment horizontal="center"/>
    </xf>
    <xf numFmtId="164" fontId="0" fillId="29" borderId="14" xfId="0" applyNumberFormat="1" applyFill="1" applyBorder="1" applyAlignment="1">
      <alignment horizontal="center"/>
    </xf>
    <xf numFmtId="164" fontId="0" fillId="10" borderId="1" xfId="0" applyNumberFormat="1" applyFill="1" applyBorder="1" applyAlignment="1">
      <alignment horizontal="center"/>
    </xf>
    <xf numFmtId="164" fontId="0" fillId="0" borderId="0" xfId="0" applyNumberFormat="1" applyAlignment="1">
      <alignment horizontal="center"/>
    </xf>
    <xf numFmtId="164" fontId="24" fillId="4" borderId="1" xfId="0" applyNumberFormat="1" applyFont="1" applyFill="1" applyBorder="1" applyAlignment="1">
      <alignment horizontal="center"/>
    </xf>
    <xf numFmtId="164" fontId="24" fillId="4" borderId="15" xfId="0" applyNumberFormat="1" applyFont="1" applyFill="1" applyBorder="1" applyAlignment="1">
      <alignment horizontal="center"/>
    </xf>
    <xf numFmtId="164" fontId="0" fillId="29" borderId="1" xfId="0" applyNumberFormat="1" applyFill="1" applyBorder="1" applyAlignment="1">
      <alignment horizontal="center"/>
    </xf>
    <xf numFmtId="164" fontId="24" fillId="4" borderId="17" xfId="0" applyNumberFormat="1" applyFont="1" applyFill="1" applyBorder="1" applyAlignment="1">
      <alignment horizontal="center"/>
    </xf>
    <xf numFmtId="164" fontId="24" fillId="11" borderId="9" xfId="0" applyNumberFormat="1" applyFont="1" applyFill="1" applyBorder="1" applyAlignment="1">
      <alignment horizontal="center"/>
    </xf>
    <xf numFmtId="164" fontId="0" fillId="7" borderId="1" xfId="0" applyNumberFormat="1" applyFill="1" applyBorder="1" applyAlignment="1">
      <alignment horizontal="center"/>
    </xf>
    <xf numFmtId="164" fontId="0" fillId="7" borderId="14" xfId="0" applyNumberFormat="1" applyFill="1" applyBorder="1" applyAlignment="1">
      <alignment horizontal="center"/>
    </xf>
    <xf numFmtId="0" fontId="0" fillId="26" borderId="14" xfId="0" applyFill="1" applyBorder="1" applyAlignment="1">
      <alignment horizontal="center"/>
    </xf>
    <xf numFmtId="0" fontId="0" fillId="26" borderId="1" xfId="0" applyFill="1" applyBorder="1" applyAlignment="1">
      <alignment horizontal="center"/>
    </xf>
    <xf numFmtId="0" fontId="0" fillId="26" borderId="15" xfId="0" applyFill="1" applyBorder="1" applyAlignment="1">
      <alignment horizontal="center"/>
    </xf>
    <xf numFmtId="0" fontId="0" fillId="26" borderId="66" xfId="0" applyFill="1" applyBorder="1" applyAlignment="1">
      <alignment horizontal="center"/>
    </xf>
    <xf numFmtId="0" fontId="9" fillId="25" borderId="14" xfId="1" applyFill="1" applyBorder="1"/>
    <xf numFmtId="0" fontId="9" fillId="25" borderId="1" xfId="1" applyFill="1" applyBorder="1" applyAlignment="1">
      <alignment horizontal="left"/>
    </xf>
    <xf numFmtId="0" fontId="0" fillId="25" borderId="1" xfId="0" applyFill="1" applyBorder="1" applyAlignment="1">
      <alignment horizontal="left"/>
    </xf>
    <xf numFmtId="0" fontId="9" fillId="25" borderId="15" xfId="1" applyFill="1" applyBorder="1" applyAlignment="1">
      <alignment horizontal="left"/>
    </xf>
    <xf numFmtId="0" fontId="0" fillId="25" borderId="93" xfId="0" applyFill="1" applyBorder="1"/>
    <xf numFmtId="0" fontId="9" fillId="25" borderId="17" xfId="1" applyFill="1" applyBorder="1" applyAlignment="1">
      <alignment horizontal="left"/>
    </xf>
    <xf numFmtId="0" fontId="0" fillId="25" borderId="66" xfId="0" applyFill="1" applyBorder="1" applyAlignment="1">
      <alignment horizontal="left"/>
    </xf>
    <xf numFmtId="0" fontId="0" fillId="25" borderId="14" xfId="0" applyFill="1" applyBorder="1" applyAlignment="1">
      <alignment horizontal="left"/>
    </xf>
    <xf numFmtId="2" fontId="0" fillId="25" borderId="14" xfId="0" applyNumberFormat="1" applyFill="1" applyBorder="1" applyAlignment="1">
      <alignment vertical="center"/>
    </xf>
    <xf numFmtId="0" fontId="0" fillId="25" borderId="14" xfId="0" applyFill="1" applyBorder="1" applyAlignment="1">
      <alignment horizontal="right"/>
    </xf>
    <xf numFmtId="1" fontId="0" fillId="25" borderId="14" xfId="0" applyNumberFormat="1" applyFill="1" applyBorder="1" applyAlignment="1">
      <alignment horizontal="right"/>
    </xf>
    <xf numFmtId="0" fontId="0" fillId="25" borderId="14" xfId="0" applyFill="1" applyBorder="1" applyAlignment="1">
      <alignment horizontal="center"/>
    </xf>
    <xf numFmtId="0" fontId="0" fillId="25" borderId="83" xfId="0" applyFill="1" applyBorder="1" applyAlignment="1">
      <alignment horizontal="left"/>
    </xf>
    <xf numFmtId="2" fontId="0" fillId="25" borderId="1" xfId="0" applyNumberFormat="1" applyFill="1" applyBorder="1" applyAlignment="1">
      <alignment vertical="center"/>
    </xf>
    <xf numFmtId="0" fontId="0" fillId="25" borderId="1" xfId="0" applyFill="1" applyBorder="1" applyAlignment="1">
      <alignment horizontal="right"/>
    </xf>
    <xf numFmtId="1" fontId="0" fillId="25" borderId="1" xfId="0" applyNumberFormat="1" applyFill="1" applyBorder="1" applyAlignment="1">
      <alignment horizontal="right"/>
    </xf>
    <xf numFmtId="0" fontId="0" fillId="25" borderId="1" xfId="0" applyFill="1" applyBorder="1" applyAlignment="1">
      <alignment horizontal="center"/>
    </xf>
    <xf numFmtId="0" fontId="0" fillId="25" borderId="24" xfId="0" applyFill="1" applyBorder="1" applyAlignment="1">
      <alignment horizontal="left"/>
    </xf>
    <xf numFmtId="2" fontId="0" fillId="25" borderId="1" xfId="0" applyNumberFormat="1" applyFill="1" applyBorder="1" applyAlignment="1">
      <alignment horizontal="right" vertical="center"/>
    </xf>
    <xf numFmtId="0" fontId="0" fillId="25" borderId="1" xfId="0" applyFill="1" applyBorder="1" applyAlignment="1">
      <alignment horizontal="center" vertical="center"/>
    </xf>
    <xf numFmtId="0" fontId="0" fillId="25" borderId="15" xfId="0" applyFill="1" applyBorder="1" applyAlignment="1">
      <alignment horizontal="left"/>
    </xf>
    <xf numFmtId="2" fontId="0" fillId="25" borderId="15" xfId="0" applyNumberFormat="1" applyFill="1" applyBorder="1" applyAlignment="1">
      <alignment horizontal="right" vertical="center"/>
    </xf>
    <xf numFmtId="0" fontId="0" fillId="25" borderId="15" xfId="0" applyFill="1" applyBorder="1" applyAlignment="1">
      <alignment horizontal="right"/>
    </xf>
    <xf numFmtId="1" fontId="0" fillId="25" borderId="15" xfId="0" applyNumberFormat="1" applyFill="1" applyBorder="1" applyAlignment="1">
      <alignment horizontal="right"/>
    </xf>
    <xf numFmtId="0" fontId="0" fillId="25" borderId="15" xfId="0" applyFill="1" applyBorder="1" applyAlignment="1">
      <alignment horizontal="center"/>
    </xf>
    <xf numFmtId="0" fontId="0" fillId="25" borderId="85" xfId="0" applyFill="1" applyBorder="1" applyAlignment="1">
      <alignment horizontal="left"/>
    </xf>
    <xf numFmtId="2" fontId="0" fillId="25" borderId="14" xfId="0" applyNumberFormat="1" applyFill="1" applyBorder="1" applyAlignment="1">
      <alignment horizontal="right" vertical="center"/>
    </xf>
    <xf numFmtId="0" fontId="0" fillId="25" borderId="17" xfId="0" applyFill="1" applyBorder="1" applyAlignment="1">
      <alignment horizontal="left"/>
    </xf>
    <xf numFmtId="2" fontId="0" fillId="25" borderId="17" xfId="0" applyNumberFormat="1" applyFill="1" applyBorder="1" applyAlignment="1">
      <alignment horizontal="right" vertical="center"/>
    </xf>
    <xf numFmtId="0" fontId="0" fillId="25" borderId="17" xfId="0" applyFill="1" applyBorder="1" applyAlignment="1">
      <alignment horizontal="right"/>
    </xf>
    <xf numFmtId="1" fontId="0" fillId="25" borderId="17" xfId="0" applyNumberFormat="1" applyFill="1" applyBorder="1" applyAlignment="1">
      <alignment horizontal="right"/>
    </xf>
    <xf numFmtId="0" fontId="0" fillId="25" borderId="17" xfId="0" applyFill="1" applyBorder="1" applyAlignment="1">
      <alignment horizontal="center"/>
    </xf>
    <xf numFmtId="0" fontId="0" fillId="25" borderId="90" xfId="0" applyFill="1" applyBorder="1" applyAlignment="1">
      <alignment horizontal="left"/>
    </xf>
    <xf numFmtId="2" fontId="0" fillId="25" borderId="66" xfId="0" applyNumberFormat="1" applyFill="1" applyBorder="1" applyAlignment="1">
      <alignment horizontal="right" vertical="center"/>
    </xf>
    <xf numFmtId="0" fontId="0" fillId="25" borderId="66" xfId="0" applyFill="1" applyBorder="1" applyAlignment="1">
      <alignment horizontal="right"/>
    </xf>
    <xf numFmtId="1" fontId="0" fillId="25" borderId="66" xfId="0" applyNumberFormat="1" applyFill="1" applyBorder="1" applyAlignment="1">
      <alignment horizontal="right"/>
    </xf>
    <xf numFmtId="0" fontId="0" fillId="25" borderId="66" xfId="0" applyFill="1" applyBorder="1" applyAlignment="1">
      <alignment horizontal="center"/>
    </xf>
    <xf numFmtId="0" fontId="0" fillId="25" borderId="86" xfId="0" applyFill="1" applyBorder="1" applyAlignment="1">
      <alignment horizontal="left"/>
    </xf>
    <xf numFmtId="0" fontId="0" fillId="26" borderId="1" xfId="0" applyFill="1" applyBorder="1" applyAlignment="1">
      <alignment horizontal="left"/>
    </xf>
    <xf numFmtId="0" fontId="0" fillId="26" borderId="1" xfId="0" applyFill="1" applyBorder="1"/>
    <xf numFmtId="0" fontId="0" fillId="26" borderId="66" xfId="0" applyFill="1" applyBorder="1" applyAlignment="1">
      <alignment horizontal="left"/>
    </xf>
    <xf numFmtId="0" fontId="9" fillId="26" borderId="17" xfId="1" applyFill="1" applyBorder="1" applyAlignment="1">
      <alignment horizontal="left"/>
    </xf>
    <xf numFmtId="2" fontId="0" fillId="26" borderId="17" xfId="0" applyNumberFormat="1" applyFill="1" applyBorder="1" applyAlignment="1">
      <alignment horizontal="right" vertical="center"/>
    </xf>
    <xf numFmtId="0" fontId="0" fillId="26" borderId="17" xfId="0" applyFill="1" applyBorder="1" applyAlignment="1">
      <alignment horizontal="right"/>
    </xf>
    <xf numFmtId="1" fontId="0" fillId="26" borderId="17" xfId="0" applyNumberFormat="1" applyFill="1" applyBorder="1" applyAlignment="1">
      <alignment horizontal="right"/>
    </xf>
    <xf numFmtId="0" fontId="0" fillId="26" borderId="17" xfId="0" applyFill="1" applyBorder="1" applyAlignment="1">
      <alignment horizontal="center"/>
    </xf>
    <xf numFmtId="0" fontId="0" fillId="26" borderId="90" xfId="0" applyFill="1" applyBorder="1" applyAlignment="1">
      <alignment horizontal="left"/>
    </xf>
    <xf numFmtId="0" fontId="9" fillId="26" borderId="1" xfId="1" applyFill="1" applyBorder="1" applyAlignment="1">
      <alignment horizontal="left"/>
    </xf>
    <xf numFmtId="2" fontId="0" fillId="26" borderId="1" xfId="0" applyNumberFormat="1" applyFill="1" applyBorder="1" applyAlignment="1">
      <alignment horizontal="right" vertical="center"/>
    </xf>
    <xf numFmtId="0" fontId="0" fillId="26" borderId="1" xfId="0" applyFill="1" applyBorder="1" applyAlignment="1">
      <alignment horizontal="right"/>
    </xf>
    <xf numFmtId="1" fontId="0" fillId="26" borderId="1" xfId="0" applyNumberFormat="1" applyFill="1" applyBorder="1" applyAlignment="1">
      <alignment horizontal="right"/>
    </xf>
    <xf numFmtId="0" fontId="0" fillId="26" borderId="24" xfId="0" applyFill="1" applyBorder="1" applyAlignment="1">
      <alignment horizontal="left"/>
    </xf>
    <xf numFmtId="2" fontId="0" fillId="26" borderId="66" xfId="0" applyNumberFormat="1" applyFill="1" applyBorder="1" applyAlignment="1">
      <alignment horizontal="right" vertical="center"/>
    </xf>
    <xf numFmtId="0" fontId="0" fillId="26" borderId="66" xfId="0" applyFill="1" applyBorder="1" applyAlignment="1">
      <alignment horizontal="right"/>
    </xf>
    <xf numFmtId="1" fontId="0" fillId="26" borderId="66" xfId="0" applyNumberFormat="1" applyFill="1" applyBorder="1" applyAlignment="1">
      <alignment horizontal="right"/>
    </xf>
    <xf numFmtId="0" fontId="0" fillId="26" borderId="86" xfId="0" applyFill="1" applyBorder="1" applyAlignment="1">
      <alignment horizontal="left"/>
    </xf>
    <xf numFmtId="0" fontId="0" fillId="25" borderId="1" xfId="0" applyFill="1" applyBorder="1"/>
    <xf numFmtId="0" fontId="0" fillId="25" borderId="15" xfId="0" applyFill="1" applyBorder="1"/>
    <xf numFmtId="0" fontId="0" fillId="25" borderId="14" xfId="0" applyFill="1" applyBorder="1"/>
    <xf numFmtId="0" fontId="9" fillId="25" borderId="1" xfId="1" applyFill="1" applyBorder="1"/>
    <xf numFmtId="0" fontId="0" fillId="26" borderId="9" xfId="0" applyFill="1" applyBorder="1" applyAlignment="1">
      <alignment horizontal="left"/>
    </xf>
    <xf numFmtId="2" fontId="0" fillId="26" borderId="9" xfId="0" applyNumberFormat="1" applyFill="1" applyBorder="1" applyAlignment="1">
      <alignment horizontal="right" vertical="center"/>
    </xf>
    <xf numFmtId="0" fontId="0" fillId="26" borderId="9" xfId="0" applyFill="1" applyBorder="1" applyAlignment="1">
      <alignment horizontal="right"/>
    </xf>
    <xf numFmtId="1" fontId="0" fillId="26" borderId="9" xfId="0" applyNumberFormat="1" applyFill="1" applyBorder="1" applyAlignment="1">
      <alignment horizontal="right"/>
    </xf>
    <xf numFmtId="0" fontId="0" fillId="26" borderId="84" xfId="0" applyFill="1" applyBorder="1" applyAlignment="1">
      <alignment horizontal="center" vertical="center" wrapText="1"/>
    </xf>
    <xf numFmtId="0" fontId="0" fillId="26" borderId="92" xfId="0" applyFill="1" applyBorder="1" applyAlignment="1">
      <alignment horizontal="center" vertical="center" wrapText="1"/>
    </xf>
    <xf numFmtId="164" fontId="24" fillId="11" borderId="16" xfId="0" applyNumberFormat="1" applyFont="1" applyFill="1" applyBorder="1" applyAlignment="1">
      <alignment horizontal="center"/>
    </xf>
    <xf numFmtId="0" fontId="0" fillId="26" borderId="45" xfId="0" applyFill="1" applyBorder="1" applyAlignment="1">
      <alignment horizontal="center"/>
    </xf>
    <xf numFmtId="0" fontId="0" fillId="26" borderId="16" xfId="0" applyFill="1" applyBorder="1" applyAlignment="1">
      <alignment horizontal="center"/>
    </xf>
    <xf numFmtId="0" fontId="0" fillId="26" borderId="14" xfId="0" applyFill="1" applyBorder="1" applyAlignment="1">
      <alignment horizontal="left"/>
    </xf>
    <xf numFmtId="0" fontId="0" fillId="26" borderId="16" xfId="0" applyFill="1" applyBorder="1" applyAlignment="1">
      <alignment horizontal="left"/>
    </xf>
    <xf numFmtId="0" fontId="0" fillId="26" borderId="17" xfId="0" applyFill="1" applyBorder="1" applyAlignment="1">
      <alignment horizontal="left"/>
    </xf>
    <xf numFmtId="0" fontId="0" fillId="26" borderId="15" xfId="0" applyFill="1" applyBorder="1" applyAlignment="1">
      <alignment horizontal="left"/>
    </xf>
    <xf numFmtId="2" fontId="0" fillId="26" borderId="14" xfId="0" applyNumberFormat="1" applyFill="1" applyBorder="1" applyAlignment="1">
      <alignment horizontal="right" vertical="center"/>
    </xf>
    <xf numFmtId="0" fontId="0" fillId="26" borderId="14" xfId="0" applyFill="1" applyBorder="1" applyAlignment="1">
      <alignment horizontal="right"/>
    </xf>
    <xf numFmtId="1" fontId="0" fillId="26" borderId="14" xfId="0" applyNumberFormat="1" applyFill="1" applyBorder="1" applyAlignment="1">
      <alignment horizontal="right"/>
    </xf>
    <xf numFmtId="0" fontId="0" fillId="26" borderId="83" xfId="0" applyFill="1" applyBorder="1" applyAlignment="1">
      <alignment horizontal="left"/>
    </xf>
    <xf numFmtId="2" fontId="0" fillId="26" borderId="16" xfId="0" applyNumberFormat="1" applyFill="1" applyBorder="1" applyAlignment="1">
      <alignment horizontal="right" vertical="center"/>
    </xf>
    <xf numFmtId="0" fontId="0" fillId="26" borderId="16" xfId="0" applyFill="1" applyBorder="1" applyAlignment="1">
      <alignment horizontal="right"/>
    </xf>
    <xf numFmtId="1" fontId="0" fillId="26" borderId="16" xfId="0" applyNumberFormat="1" applyFill="1" applyBorder="1" applyAlignment="1">
      <alignment horizontal="right"/>
    </xf>
    <xf numFmtId="0" fontId="0" fillId="26" borderId="36" xfId="0" applyFill="1" applyBorder="1" applyAlignment="1">
      <alignment horizontal="left"/>
    </xf>
    <xf numFmtId="2" fontId="0" fillId="26" borderId="15" xfId="0" applyNumberFormat="1" applyFill="1" applyBorder="1" applyAlignment="1">
      <alignment horizontal="right" vertical="center"/>
    </xf>
    <xf numFmtId="0" fontId="0" fillId="26" borderId="15" xfId="0" applyFill="1" applyBorder="1" applyAlignment="1">
      <alignment horizontal="right"/>
    </xf>
    <xf numFmtId="1" fontId="0" fillId="26" borderId="15" xfId="0" applyNumberFormat="1" applyFill="1" applyBorder="1" applyAlignment="1">
      <alignment horizontal="right"/>
    </xf>
    <xf numFmtId="0" fontId="0" fillId="26" borderId="85" xfId="0" applyFill="1" applyBorder="1" applyAlignment="1">
      <alignment horizontal="left"/>
    </xf>
    <xf numFmtId="0" fontId="0" fillId="26" borderId="17" xfId="0" applyFill="1" applyBorder="1"/>
    <xf numFmtId="0" fontId="24" fillId="4" borderId="17" xfId="1" applyFont="1" applyFill="1" applyBorder="1" applyAlignment="1">
      <alignment horizontal="center" vertical="center"/>
    </xf>
    <xf numFmtId="0" fontId="24" fillId="5" borderId="17" xfId="1" applyFont="1" applyFill="1" applyBorder="1" applyAlignment="1">
      <alignment horizontal="center" vertical="center"/>
    </xf>
    <xf numFmtId="0" fontId="24" fillId="4" borderId="15" xfId="1" applyFont="1" applyFill="1" applyBorder="1" applyAlignment="1">
      <alignment horizontal="center" vertical="center"/>
    </xf>
    <xf numFmtId="0" fontId="5" fillId="14" borderId="4" xfId="0" applyFont="1" applyFill="1" applyBorder="1" applyAlignment="1">
      <alignment horizontal="center" wrapText="1"/>
    </xf>
    <xf numFmtId="0" fontId="5" fillId="14" borderId="0" xfId="0" applyFont="1" applyFill="1" applyAlignment="1">
      <alignment horizontal="center" wrapText="1"/>
    </xf>
    <xf numFmtId="0" fontId="0" fillId="0" borderId="0" xfId="0" applyAlignment="1">
      <alignment horizontal="left"/>
    </xf>
    <xf numFmtId="0" fontId="0" fillId="0" borderId="0" xfId="0" applyAlignment="1">
      <alignment horizontal="justify" vertical="top" wrapText="1"/>
    </xf>
    <xf numFmtId="0" fontId="17" fillId="14" borderId="20" xfId="0" applyFont="1" applyFill="1" applyBorder="1" applyAlignment="1">
      <alignment horizontal="center"/>
    </xf>
    <xf numFmtId="0" fontId="17" fillId="14" borderId="21" xfId="0" applyFont="1" applyFill="1" applyBorder="1" applyAlignment="1">
      <alignment horizontal="center"/>
    </xf>
    <xf numFmtId="0" fontId="17" fillId="14" borderId="22" xfId="0" applyFont="1" applyFill="1" applyBorder="1" applyAlignment="1">
      <alignment horizontal="center"/>
    </xf>
    <xf numFmtId="0" fontId="27" fillId="0" borderId="39" xfId="0" quotePrefix="1" applyFont="1" applyBorder="1" applyAlignment="1">
      <alignment horizontal="left" vertical="top" wrapText="1"/>
    </xf>
    <xf numFmtId="0" fontId="0" fillId="0" borderId="0" xfId="0" applyAlignment="1">
      <alignment horizontal="left" vertical="top" wrapText="1"/>
    </xf>
    <xf numFmtId="0" fontId="9" fillId="0" borderId="0" xfId="1" applyBorder="1" applyAlignment="1">
      <alignment horizontal="center"/>
    </xf>
    <xf numFmtId="0" fontId="10" fillId="14" borderId="2" xfId="0" applyFont="1" applyFill="1" applyBorder="1" applyAlignment="1">
      <alignment horizontal="center" vertical="center"/>
    </xf>
    <xf numFmtId="0" fontId="10" fillId="14" borderId="3" xfId="0" applyFont="1" applyFill="1" applyBorder="1" applyAlignment="1">
      <alignment horizontal="center" vertical="center"/>
    </xf>
    <xf numFmtId="0" fontId="28" fillId="26" borderId="14" xfId="0" applyFont="1" applyFill="1" applyBorder="1" applyAlignment="1">
      <alignment horizontal="left" vertical="top" wrapText="1"/>
    </xf>
    <xf numFmtId="0" fontId="28" fillId="26" borderId="15" xfId="0" applyFont="1" applyFill="1" applyBorder="1" applyAlignment="1">
      <alignment horizontal="left" vertical="top" wrapText="1"/>
    </xf>
    <xf numFmtId="0" fontId="9" fillId="26" borderId="14" xfId="1" applyFill="1" applyBorder="1" applyAlignment="1">
      <alignment horizontal="left" vertical="top"/>
    </xf>
    <xf numFmtId="0" fontId="0" fillId="26" borderId="15" xfId="0" applyFill="1" applyBorder="1" applyAlignment="1">
      <alignment horizontal="left" vertical="top"/>
    </xf>
    <xf numFmtId="0" fontId="1" fillId="25" borderId="9" xfId="0" applyFont="1" applyFill="1" applyBorder="1" applyAlignment="1">
      <alignment horizontal="left" vertical="top" wrapText="1"/>
    </xf>
    <xf numFmtId="0" fontId="1" fillId="25" borderId="10" xfId="0" applyFont="1" applyFill="1" applyBorder="1" applyAlignment="1">
      <alignment horizontal="left" vertical="top" wrapText="1"/>
    </xf>
    <xf numFmtId="0" fontId="9" fillId="25" borderId="9" xfId="1" applyFill="1" applyBorder="1" applyAlignment="1">
      <alignment horizontal="left" vertical="top"/>
    </xf>
    <xf numFmtId="0" fontId="9" fillId="25" borderId="10" xfId="1" applyFill="1" applyBorder="1" applyAlignment="1">
      <alignment horizontal="left" vertical="top"/>
    </xf>
    <xf numFmtId="0" fontId="1" fillId="26" borderId="13" xfId="0" applyFont="1" applyFill="1" applyBorder="1" applyAlignment="1">
      <alignment horizontal="left" vertical="top" wrapText="1"/>
    </xf>
    <xf numFmtId="0" fontId="1" fillId="26" borderId="10" xfId="0" applyFont="1" applyFill="1" applyBorder="1" applyAlignment="1">
      <alignment horizontal="left" vertical="top" wrapText="1"/>
    </xf>
    <xf numFmtId="0" fontId="9" fillId="26" borderId="13" xfId="1" applyFill="1" applyBorder="1" applyAlignment="1">
      <alignment horizontal="center" vertical="top"/>
    </xf>
    <xf numFmtId="0" fontId="9" fillId="26" borderId="10" xfId="1" applyFill="1" applyBorder="1" applyAlignment="1">
      <alignment horizontal="center" vertical="top"/>
    </xf>
    <xf numFmtId="0" fontId="9" fillId="25" borderId="13" xfId="1" applyFill="1" applyBorder="1" applyAlignment="1">
      <alignment horizontal="center" vertical="top"/>
    </xf>
    <xf numFmtId="0" fontId="9" fillId="25" borderId="9" xfId="1" applyFill="1" applyBorder="1" applyAlignment="1">
      <alignment horizontal="center" vertical="top"/>
    </xf>
    <xf numFmtId="0" fontId="9" fillId="25" borderId="10" xfId="1" applyFill="1" applyBorder="1" applyAlignment="1">
      <alignment horizontal="center" vertical="top"/>
    </xf>
    <xf numFmtId="0" fontId="1" fillId="26" borderId="14" xfId="0" applyFont="1" applyFill="1" applyBorder="1" applyAlignment="1">
      <alignment horizontal="left" vertical="top" wrapText="1"/>
    </xf>
    <xf numFmtId="0" fontId="1" fillId="26" borderId="1" xfId="0" applyFont="1" applyFill="1" applyBorder="1" applyAlignment="1">
      <alignment horizontal="left" vertical="top" wrapText="1"/>
    </xf>
    <xf numFmtId="0" fontId="1" fillId="26" borderId="15" xfId="0" applyFont="1" applyFill="1" applyBorder="1" applyAlignment="1">
      <alignment horizontal="left" vertical="top" wrapText="1"/>
    </xf>
    <xf numFmtId="0" fontId="9" fillId="26" borderId="1" xfId="1" applyFill="1" applyBorder="1" applyAlignment="1">
      <alignment horizontal="left" vertical="top"/>
    </xf>
    <xf numFmtId="0" fontId="9" fillId="26" borderId="15" xfId="1" applyFill="1" applyBorder="1" applyAlignment="1">
      <alignment horizontal="left" vertical="top"/>
    </xf>
    <xf numFmtId="0" fontId="1" fillId="25" borderId="17" xfId="0" applyFont="1" applyFill="1" applyBorder="1" applyAlignment="1">
      <alignment horizontal="left" vertical="top" wrapText="1"/>
    </xf>
    <xf numFmtId="0" fontId="1" fillId="25" borderId="1" xfId="0" applyFont="1" applyFill="1" applyBorder="1" applyAlignment="1">
      <alignment horizontal="left" vertical="top" wrapText="1"/>
    </xf>
    <xf numFmtId="0" fontId="9" fillId="25" borderId="17" xfId="1" applyFill="1" applyBorder="1" applyAlignment="1">
      <alignment horizontal="center" vertical="top"/>
    </xf>
    <xf numFmtId="0" fontId="0" fillId="25" borderId="1" xfId="0" applyFill="1" applyBorder="1" applyAlignment="1">
      <alignment horizontal="center" vertical="top"/>
    </xf>
    <xf numFmtId="0" fontId="9" fillId="26" borderId="13" xfId="1" applyFill="1" applyBorder="1" applyAlignment="1">
      <alignment horizontal="left" vertical="top"/>
    </xf>
    <xf numFmtId="0" fontId="9" fillId="26" borderId="10" xfId="1" applyFill="1" applyBorder="1" applyAlignment="1">
      <alignment horizontal="left" vertical="top"/>
    </xf>
    <xf numFmtId="0" fontId="1" fillId="26" borderId="17" xfId="0" applyFont="1" applyFill="1" applyBorder="1" applyAlignment="1">
      <alignment horizontal="left" vertical="top" wrapText="1"/>
    </xf>
    <xf numFmtId="0" fontId="9" fillId="26" borderId="17" xfId="1" applyFill="1" applyBorder="1" applyAlignment="1">
      <alignment horizontal="center" vertical="top"/>
    </xf>
    <xf numFmtId="0" fontId="9" fillId="26" borderId="1" xfId="1" applyFill="1" applyBorder="1" applyAlignment="1">
      <alignment horizontal="center" vertical="top"/>
    </xf>
    <xf numFmtId="0" fontId="9" fillId="26" borderId="15" xfId="1" applyFill="1" applyBorder="1" applyAlignment="1">
      <alignment horizontal="center" vertical="top"/>
    </xf>
    <xf numFmtId="0" fontId="1" fillId="25" borderId="13" xfId="0" applyFont="1" applyFill="1" applyBorder="1" applyAlignment="1">
      <alignment horizontal="left" vertical="top" wrapText="1"/>
    </xf>
    <xf numFmtId="0" fontId="9" fillId="25" borderId="13" xfId="1" applyFill="1" applyBorder="1" applyAlignment="1">
      <alignment horizontal="left" vertical="top"/>
    </xf>
    <xf numFmtId="0" fontId="0" fillId="25" borderId="10" xfId="0" applyFill="1" applyBorder="1" applyAlignment="1">
      <alignment horizontal="left" vertical="top"/>
    </xf>
    <xf numFmtId="0" fontId="0" fillId="25" borderId="14" xfId="0" applyFill="1" applyBorder="1" applyAlignment="1">
      <alignment horizontal="right" vertical="center"/>
    </xf>
    <xf numFmtId="0" fontId="0" fillId="25" borderId="1" xfId="0" applyFill="1" applyBorder="1" applyAlignment="1">
      <alignment horizontal="right" vertical="center"/>
    </xf>
    <xf numFmtId="0" fontId="0" fillId="25" borderId="82" xfId="0" applyFill="1" applyBorder="1" applyAlignment="1">
      <alignment horizontal="center" vertical="center"/>
    </xf>
    <xf numFmtId="0" fontId="0" fillId="25" borderId="84" xfId="0" applyFill="1" applyBorder="1" applyAlignment="1">
      <alignment horizontal="center" vertical="center"/>
    </xf>
    <xf numFmtId="0" fontId="0" fillId="25" borderId="51" xfId="0" applyFill="1" applyBorder="1" applyAlignment="1">
      <alignment horizontal="center" vertical="center"/>
    </xf>
    <xf numFmtId="0" fontId="0" fillId="26" borderId="91" xfId="0" applyFill="1" applyBorder="1" applyAlignment="1">
      <alignment horizontal="center" vertical="center" wrapText="1"/>
    </xf>
    <xf numFmtId="0" fontId="0" fillId="26" borderId="49" xfId="0" applyFill="1" applyBorder="1" applyAlignment="1">
      <alignment horizontal="center" vertical="center" wrapText="1"/>
    </xf>
    <xf numFmtId="0" fontId="0" fillId="26" borderId="89" xfId="0" applyFill="1" applyBorder="1" applyAlignment="1">
      <alignment horizontal="center" vertical="center" wrapText="1"/>
    </xf>
    <xf numFmtId="0" fontId="0" fillId="25" borderId="87" xfId="0" applyFill="1" applyBorder="1" applyAlignment="1">
      <alignment horizontal="center" vertical="center" wrapText="1"/>
    </xf>
    <xf numFmtId="0" fontId="0" fillId="25" borderId="49" xfId="0" applyFill="1" applyBorder="1" applyAlignment="1">
      <alignment horizontal="center" vertical="center" wrapText="1"/>
    </xf>
    <xf numFmtId="0" fontId="0" fillId="25" borderId="88" xfId="0" applyFill="1" applyBorder="1" applyAlignment="1">
      <alignment horizontal="center" vertical="center" wrapText="1"/>
    </xf>
    <xf numFmtId="0" fontId="0" fillId="26" borderId="13" xfId="0" applyFill="1" applyBorder="1" applyAlignment="1">
      <alignment horizontal="center" vertical="center" wrapText="1"/>
    </xf>
    <xf numFmtId="0" fontId="0" fillId="26" borderId="9" xfId="0" applyFill="1" applyBorder="1" applyAlignment="1">
      <alignment horizontal="center" vertical="center" wrapText="1"/>
    </xf>
    <xf numFmtId="0" fontId="0" fillId="26" borderId="10"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9" xfId="0" applyFill="1" applyBorder="1" applyAlignment="1">
      <alignment horizontal="center" vertical="center" wrapText="1"/>
    </xf>
    <xf numFmtId="0" fontId="0" fillId="25" borderId="10" xfId="0" applyFill="1" applyBorder="1" applyAlignment="1">
      <alignment horizontal="center" vertical="center" wrapText="1"/>
    </xf>
    <xf numFmtId="0" fontId="0" fillId="25" borderId="13" xfId="0" applyFill="1" applyBorder="1" applyAlignment="1">
      <alignment horizontal="center" vertical="center"/>
    </xf>
    <xf numFmtId="0" fontId="0" fillId="25" borderId="10" xfId="0" applyFill="1" applyBorder="1" applyAlignment="1">
      <alignment horizontal="center" vertical="center"/>
    </xf>
    <xf numFmtId="2" fontId="0" fillId="25" borderId="1" xfId="0" applyNumberFormat="1" applyFill="1" applyBorder="1" applyAlignment="1">
      <alignment horizontal="right" vertical="center"/>
    </xf>
    <xf numFmtId="0" fontId="0" fillId="25" borderId="82" xfId="0" applyFill="1" applyBorder="1" applyAlignment="1">
      <alignment horizontal="center" vertical="center" wrapText="1"/>
    </xf>
    <xf numFmtId="0" fontId="0" fillId="25" borderId="84" xfId="0" applyFill="1" applyBorder="1" applyAlignment="1">
      <alignment horizontal="center" vertical="center" wrapText="1"/>
    </xf>
    <xf numFmtId="0" fontId="0" fillId="25" borderId="51" xfId="0" applyFill="1" applyBorder="1" applyAlignment="1">
      <alignment horizontal="center" vertical="center" wrapText="1"/>
    </xf>
    <xf numFmtId="0" fontId="0" fillId="25" borderId="13" xfId="0" applyFill="1" applyBorder="1" applyAlignment="1">
      <alignment horizontal="right" vertical="center"/>
    </xf>
    <xf numFmtId="0" fontId="0" fillId="25" borderId="10" xfId="0" applyFill="1" applyBorder="1" applyAlignment="1">
      <alignment horizontal="right" vertical="center"/>
    </xf>
    <xf numFmtId="0" fontId="34" fillId="28" borderId="78" xfId="0" applyFont="1" applyFill="1" applyBorder="1" applyAlignment="1">
      <alignment horizontal="center" vertical="center" wrapText="1"/>
    </xf>
    <xf numFmtId="0" fontId="34" fillId="28" borderId="70" xfId="0" applyFont="1" applyFill="1" applyBorder="1" applyAlignment="1">
      <alignment horizontal="center" vertical="center" wrapText="1"/>
    </xf>
    <xf numFmtId="0" fontId="34" fillId="28" borderId="73" xfId="0" applyFont="1" applyFill="1" applyBorder="1" applyAlignment="1">
      <alignment horizontal="center" vertical="center" wrapText="1"/>
    </xf>
    <xf numFmtId="0" fontId="34" fillId="28" borderId="75" xfId="0" applyFont="1" applyFill="1" applyBorder="1" applyAlignment="1">
      <alignment horizontal="center" vertical="center" wrapText="1"/>
    </xf>
    <xf numFmtId="0" fontId="34" fillId="28" borderId="71" xfId="0" applyFont="1" applyFill="1" applyBorder="1" applyAlignment="1">
      <alignment horizontal="center" vertical="center" wrapText="1"/>
    </xf>
    <xf numFmtId="0" fontId="34" fillId="28" borderId="74" xfId="0" applyFont="1" applyFill="1" applyBorder="1" applyAlignment="1">
      <alignment horizontal="center" vertical="center" wrapText="1"/>
    </xf>
    <xf numFmtId="0" fontId="34" fillId="28" borderId="79" xfId="0" applyFont="1" applyFill="1" applyBorder="1" applyAlignment="1">
      <alignment horizontal="center" vertical="center" wrapText="1"/>
    </xf>
    <xf numFmtId="0" fontId="34" fillId="28" borderId="81" xfId="0" applyFont="1" applyFill="1" applyBorder="1" applyAlignment="1">
      <alignment horizontal="center" vertical="center" wrapText="1"/>
    </xf>
    <xf numFmtId="0" fontId="34" fillId="28" borderId="80" xfId="0" applyFont="1" applyFill="1" applyBorder="1" applyAlignment="1">
      <alignment horizontal="center" vertical="center" wrapText="1"/>
    </xf>
    <xf numFmtId="0" fontId="34" fillId="28" borderId="76" xfId="0" applyFont="1" applyFill="1" applyBorder="1" applyAlignment="1">
      <alignment horizontal="center" vertical="center" wrapText="1"/>
    </xf>
    <xf numFmtId="0" fontId="34" fillId="28" borderId="77" xfId="0" applyFont="1" applyFill="1" applyBorder="1" applyAlignment="1">
      <alignment horizontal="center" vertical="center" wrapText="1"/>
    </xf>
    <xf numFmtId="0" fontId="35" fillId="28" borderId="76" xfId="0" applyFont="1" applyFill="1" applyBorder="1" applyAlignment="1">
      <alignment horizontal="center" vertical="center" wrapText="1"/>
    </xf>
    <xf numFmtId="0" fontId="35" fillId="28" borderId="77" xfId="0" applyFont="1" applyFill="1" applyBorder="1" applyAlignment="1">
      <alignment horizontal="center" vertical="center" wrapText="1"/>
    </xf>
    <xf numFmtId="2" fontId="34" fillId="28" borderId="70" xfId="0" applyNumberFormat="1" applyFont="1" applyFill="1" applyBorder="1" applyAlignment="1">
      <alignment horizontal="center" vertical="center" wrapText="1"/>
    </xf>
    <xf numFmtId="2" fontId="34" fillId="28" borderId="73" xfId="0" applyNumberFormat="1" applyFont="1" applyFill="1" applyBorder="1" applyAlignment="1">
      <alignment horizontal="center" vertical="center" wrapText="1"/>
    </xf>
    <xf numFmtId="0" fontId="34" fillId="28" borderId="0" xfId="0" applyFont="1" applyFill="1" applyAlignment="1">
      <alignment horizontal="center" vertical="center" wrapText="1"/>
    </xf>
    <xf numFmtId="0" fontId="0" fillId="26" borderId="82" xfId="0" applyFill="1" applyBorder="1" applyAlignment="1">
      <alignment horizontal="center" vertical="center" wrapText="1"/>
    </xf>
    <xf numFmtId="0" fontId="0" fillId="26" borderId="84" xfId="0" applyFill="1" applyBorder="1" applyAlignment="1">
      <alignment horizontal="center" vertical="center" wrapText="1"/>
    </xf>
    <xf numFmtId="0" fontId="0" fillId="26" borderId="87" xfId="0" applyFill="1" applyBorder="1" applyAlignment="1">
      <alignment horizontal="center" vertical="center" wrapText="1"/>
    </xf>
    <xf numFmtId="0" fontId="0" fillId="26" borderId="91" xfId="0" applyFill="1" applyBorder="1" applyAlignment="1">
      <alignment horizontal="center" vertical="center"/>
    </xf>
    <xf numFmtId="0" fontId="0" fillId="26" borderId="88" xfId="0" applyFill="1" applyBorder="1" applyAlignment="1">
      <alignment horizontal="center" vertical="center"/>
    </xf>
    <xf numFmtId="0" fontId="34" fillId="28" borderId="69" xfId="0" applyFont="1" applyFill="1" applyBorder="1" applyAlignment="1">
      <alignment horizontal="center" vertical="center" wrapText="1"/>
    </xf>
    <xf numFmtId="0" fontId="34" fillId="28" borderId="72" xfId="0" applyFont="1" applyFill="1" applyBorder="1" applyAlignment="1">
      <alignment horizontal="center" vertical="center" wrapText="1"/>
    </xf>
    <xf numFmtId="0" fontId="5" fillId="3" borderId="1" xfId="0" applyFont="1" applyFill="1" applyBorder="1" applyAlignment="1">
      <alignment horizontal="center" wrapText="1"/>
    </xf>
    <xf numFmtId="0" fontId="5" fillId="4" borderId="1" xfId="0" applyFont="1" applyFill="1" applyBorder="1" applyAlignment="1">
      <alignment horizontal="center" wrapText="1"/>
    </xf>
    <xf numFmtId="0" fontId="5" fillId="27" borderId="1" xfId="0" applyFont="1" applyFill="1" applyBorder="1" applyAlignment="1">
      <alignment horizontal="center" wrapText="1"/>
    </xf>
    <xf numFmtId="0" fontId="5" fillId="9" borderId="1" xfId="0" applyFont="1" applyFill="1" applyBorder="1" applyAlignment="1">
      <alignment horizontal="center" wrapText="1"/>
    </xf>
    <xf numFmtId="0" fontId="5" fillId="10" borderId="1" xfId="0" applyFont="1" applyFill="1" applyBorder="1" applyAlignment="1">
      <alignment horizontal="center" wrapText="1"/>
    </xf>
    <xf numFmtId="0" fontId="5" fillId="8" borderId="1" xfId="0" applyFont="1" applyFill="1" applyBorder="1" applyAlignment="1">
      <alignment horizontal="center" wrapText="1"/>
    </xf>
    <xf numFmtId="0" fontId="5" fillId="11" borderId="1" xfId="0" applyFont="1" applyFill="1" applyBorder="1" applyAlignment="1">
      <alignment horizontal="center" wrapText="1"/>
    </xf>
  </cellXfs>
  <cellStyles count="3">
    <cellStyle name="Lien hypertexte" xfId="1" builtinId="8"/>
    <cellStyle name="Normal" xfId="0" builtinId="0"/>
    <cellStyle name="Pourcentage" xfId="2" builtinId="5"/>
  </cellStyles>
  <dxfs count="0"/>
  <tableStyles count="0" defaultTableStyle="TableStyleMedium2" defaultPivotStyle="PivotStyleLight16"/>
  <colors>
    <mruColors>
      <color rgb="FFFF7F27"/>
      <color rgb="FF00A2E8"/>
      <color rgb="FFC8BFE7"/>
      <color rgb="FF993300"/>
      <color rgb="FF3F48CC"/>
      <color rgb="FFB97A57"/>
      <color rgb="FF008000"/>
      <color rgb="FF00FFFF"/>
      <color rgb="FFFFCC99"/>
      <color rgb="FFA349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Corbeil"/><Relationship Id="rId3" Type="http://schemas.microsoft.com/office/2007/relationships/hdphoto" Target="../media/hdphoto1.wdp"/><Relationship Id="rId7" Type="http://schemas.openxmlformats.org/officeDocument/2006/relationships/image" Target="../media/image21.png"/><Relationship Id="rId12" Type="http://schemas.openxmlformats.org/officeDocument/2006/relationships/hyperlink" Target="#Milly"/><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0.png"/><Relationship Id="rId11" Type="http://schemas.openxmlformats.org/officeDocument/2006/relationships/hyperlink" Target="#Arnouville"/><Relationship Id="rId5" Type="http://schemas.microsoft.com/office/2007/relationships/hdphoto" Target="../media/hdphoto2.wdp"/><Relationship Id="rId10" Type="http://schemas.openxmlformats.org/officeDocument/2006/relationships/hyperlink" Target="#Clichy"/><Relationship Id="rId4" Type="http://schemas.openxmlformats.org/officeDocument/2006/relationships/image" Target="../media/image19.png"/><Relationship Id="rId9" Type="http://schemas.openxmlformats.org/officeDocument/2006/relationships/hyperlink" Target="#Bourget"/></Relationships>
</file>

<file path=xl/drawings/_rels/drawing11.xml.rels><?xml version="1.0" encoding="UTF-8" standalone="yes"?>
<Relationships xmlns="http://schemas.openxmlformats.org/package/2006/relationships"><Relationship Id="rId8" Type="http://schemas.openxmlformats.org/officeDocument/2006/relationships/hyperlink" Target="#StAmand"/><Relationship Id="rId3" Type="http://schemas.openxmlformats.org/officeDocument/2006/relationships/hyperlink" Target="#Brinon"/><Relationship Id="rId7" Type="http://schemas.openxmlformats.org/officeDocument/2006/relationships/hyperlink" Target="#Mehun"/><Relationship Id="rId2" Type="http://schemas.openxmlformats.org/officeDocument/2006/relationships/hyperlink" Target="#Bourges"/><Relationship Id="rId1" Type="http://schemas.openxmlformats.org/officeDocument/2006/relationships/image" Target="../media/image23.png"/><Relationship Id="rId6" Type="http://schemas.openxmlformats.org/officeDocument/2006/relationships/hyperlink" Target="#Guerche"/><Relationship Id="rId5" Type="http://schemas.openxmlformats.org/officeDocument/2006/relationships/hyperlink" Target="#Celle"/><Relationship Id="rId4" Type="http://schemas.openxmlformats.org/officeDocument/2006/relationships/hyperlink" Target="#Foecy"/><Relationship Id="rId9" Type="http://schemas.openxmlformats.org/officeDocument/2006/relationships/hyperlink" Target="#StFlorent"/></Relationships>
</file>

<file path=xl/drawings/_rels/drawing12.xml.rels><?xml version="1.0" encoding="UTF-8" standalone="yes"?>
<Relationships xmlns="http://schemas.openxmlformats.org/package/2006/relationships"><Relationship Id="rId8" Type="http://schemas.openxmlformats.org/officeDocument/2006/relationships/hyperlink" Target="#NeuvyPailloux"/><Relationship Id="rId3" Type="http://schemas.openxmlformats.org/officeDocument/2006/relationships/hyperlink" Target="#Issoudun"/><Relationship Id="rId7" Type="http://schemas.openxmlformats.org/officeDocument/2006/relationships/hyperlink" Target="#Montierchaume"/><Relationship Id="rId2" Type="http://schemas.openxmlformats.org/officeDocument/2006/relationships/hyperlink" Target="#Ambraut"/><Relationship Id="rId1" Type="http://schemas.openxmlformats.org/officeDocument/2006/relationships/image" Target="../media/image24.png"/><Relationship Id="rId6" Type="http://schemas.openxmlformats.org/officeDocument/2006/relationships/hyperlink" Target="#Poinconnet"/><Relationship Id="rId5" Type="http://schemas.openxmlformats.org/officeDocument/2006/relationships/hyperlink" Target="#Blanc"/><Relationship Id="rId4" Type="http://schemas.openxmlformats.org/officeDocument/2006/relationships/hyperlink" Target="#Chateauroux"/><Relationship Id="rId9" Type="http://schemas.openxmlformats.org/officeDocument/2006/relationships/hyperlink" Target="#Issoudun1"/></Relationships>
</file>

<file path=xl/drawings/_rels/drawing13.xml.rels><?xml version="1.0" encoding="UTF-8" standalone="yes"?>
<Relationships xmlns="http://schemas.openxmlformats.org/package/2006/relationships"><Relationship Id="rId3" Type="http://schemas.openxmlformats.org/officeDocument/2006/relationships/hyperlink" Target="#Chenonceaux"/><Relationship Id="rId2" Type="http://schemas.openxmlformats.org/officeDocument/2006/relationships/hyperlink" Target="#Chinon"/><Relationship Id="rId1" Type="http://schemas.openxmlformats.org/officeDocument/2006/relationships/image" Target="../media/image25.png"/><Relationship Id="rId6" Type="http://schemas.openxmlformats.org/officeDocument/2006/relationships/hyperlink" Target="#Tours"/><Relationship Id="rId5" Type="http://schemas.openxmlformats.org/officeDocument/2006/relationships/hyperlink" Target="#StPierreDesCorps"/><Relationship Id="rId4" Type="http://schemas.openxmlformats.org/officeDocument/2006/relationships/hyperlink" Target="#Richelieu"/></Relationships>
</file>

<file path=xl/drawings/_rels/drawing14.xml.rels><?xml version="1.0" encoding="UTF-8" standalone="yes"?>
<Relationships xmlns="http://schemas.openxmlformats.org/package/2006/relationships"><Relationship Id="rId8" Type="http://schemas.openxmlformats.org/officeDocument/2006/relationships/hyperlink" Target="#Pruniers"/><Relationship Id="rId3" Type="http://schemas.openxmlformats.org/officeDocument/2006/relationships/hyperlink" Target="#CourCheverny"/><Relationship Id="rId7" Type="http://schemas.openxmlformats.org/officeDocument/2006/relationships/hyperlink" Target="#MurDeSologne"/><Relationship Id="rId2" Type="http://schemas.openxmlformats.org/officeDocument/2006/relationships/hyperlink" Target="#Blois"/><Relationship Id="rId1" Type="http://schemas.openxmlformats.org/officeDocument/2006/relationships/image" Target="../media/image26.png"/><Relationship Id="rId6" Type="http://schemas.openxmlformats.org/officeDocument/2006/relationships/hyperlink" Target="#Mont"/><Relationship Id="rId11" Type="http://schemas.openxmlformats.org/officeDocument/2006/relationships/hyperlink" Target="#Selles"/><Relationship Id="rId5" Type="http://schemas.openxmlformats.org/officeDocument/2006/relationships/hyperlink" Target="#Marchenoir"/><Relationship Id="rId10" Type="http://schemas.openxmlformats.org/officeDocument/2006/relationships/hyperlink" Target="#StAgnant"/><Relationship Id="rId4" Type="http://schemas.openxmlformats.org/officeDocument/2006/relationships/hyperlink" Target="#Gievres"/><Relationship Id="rId9" Type="http://schemas.openxmlformats.org/officeDocument/2006/relationships/hyperlink" Target="#Romorantin"/></Relationships>
</file>

<file path=xl/drawings/_rels/drawing15.xml.rels><?xml version="1.0" encoding="UTF-8" standalone="yes"?>
<Relationships xmlns="http://schemas.openxmlformats.org/package/2006/relationships"><Relationship Id="rId3" Type="http://schemas.openxmlformats.org/officeDocument/2006/relationships/hyperlink" Target="#Bucy"/><Relationship Id="rId2" Type="http://schemas.openxmlformats.org/officeDocument/2006/relationships/hyperlink" Target="#Orleans"/><Relationship Id="rId1" Type="http://schemas.openxmlformats.org/officeDocument/2006/relationships/image" Target="../media/image27.png"/><Relationship Id="rId5" Type="http://schemas.openxmlformats.org/officeDocument/2006/relationships/hyperlink" Target="#FerteStAubin"/><Relationship Id="rId4" Type="http://schemas.openxmlformats.org/officeDocument/2006/relationships/hyperlink" Target="#Gien"/></Relationships>
</file>

<file path=xl/drawings/_rels/drawing16.xml.rels><?xml version="1.0" encoding="UTF-8" standalone="yes"?>
<Relationships xmlns="http://schemas.openxmlformats.org/package/2006/relationships"><Relationship Id="rId8" Type="http://schemas.openxmlformats.org/officeDocument/2006/relationships/hyperlink" Target="#Mesves"/><Relationship Id="rId13" Type="http://schemas.openxmlformats.org/officeDocument/2006/relationships/hyperlink" Target="#Verneuil"/><Relationship Id="rId3" Type="http://schemas.openxmlformats.org/officeDocument/2006/relationships/hyperlink" Target="#Cosne"/><Relationship Id="rId7" Type="http://schemas.openxmlformats.org/officeDocument/2006/relationships/hyperlink" Target="#Mars"/><Relationship Id="rId12" Type="http://schemas.openxmlformats.org/officeDocument/2006/relationships/hyperlink" Target="#Urzy"/><Relationship Id="rId2" Type="http://schemas.openxmlformats.org/officeDocument/2006/relationships/hyperlink" Target="#Clamecy"/><Relationship Id="rId1" Type="http://schemas.openxmlformats.org/officeDocument/2006/relationships/image" Target="../media/image28.png"/><Relationship Id="rId6" Type="http://schemas.openxmlformats.org/officeDocument/2006/relationships/hyperlink" Target="#Marcy"/><Relationship Id="rId11" Type="http://schemas.openxmlformats.org/officeDocument/2006/relationships/hyperlink" Target="#Sougy"/><Relationship Id="rId5" Type="http://schemas.openxmlformats.org/officeDocument/2006/relationships/hyperlink" Target="#Donzy"/><Relationship Id="rId10" Type="http://schemas.openxmlformats.org/officeDocument/2006/relationships/hyperlink" Target="#Nevers"/><Relationship Id="rId4" Type="http://schemas.openxmlformats.org/officeDocument/2006/relationships/hyperlink" Target="#Decize"/><Relationship Id="rId9" Type="http://schemas.openxmlformats.org/officeDocument/2006/relationships/hyperlink" Target="#MoulinsEngilbert"/></Relationships>
</file>

<file path=xl/drawings/_rels/drawing17.xml.rels><?xml version="1.0" encoding="UTF-8" standalone="yes"?>
<Relationships xmlns="http://schemas.openxmlformats.org/package/2006/relationships"><Relationship Id="rId8" Type="http://schemas.openxmlformats.org/officeDocument/2006/relationships/hyperlink" Target="#Collonges"/><Relationship Id="rId13" Type="http://schemas.openxmlformats.org/officeDocument/2006/relationships/hyperlink" Target="#StJulien"/><Relationship Id="rId3" Type="http://schemas.openxmlformats.org/officeDocument/2006/relationships/hyperlink" Target="#Dijon"/><Relationship Id="rId7" Type="http://schemas.openxmlformats.org/officeDocument/2006/relationships/hyperlink" Target="#Clamery"/><Relationship Id="rId12" Type="http://schemas.openxmlformats.org/officeDocument/2006/relationships/hyperlink" Target="#Poincon"/><Relationship Id="rId2" Type="http://schemas.openxmlformats.org/officeDocument/2006/relationships/hyperlink" Target="#Beaune"/><Relationship Id="rId1" Type="http://schemas.openxmlformats.org/officeDocument/2006/relationships/image" Target="../media/image29.png"/><Relationship Id="rId6" Type="http://schemas.openxmlformats.org/officeDocument/2006/relationships/hyperlink" Target="#Beze"/><Relationship Id="rId11" Type="http://schemas.openxmlformats.org/officeDocument/2006/relationships/hyperlink" Target="#Mirebeau"/><Relationship Id="rId5" Type="http://schemas.openxmlformats.org/officeDocument/2006/relationships/hyperlink" Target="#Chatillon"/><Relationship Id="rId10" Type="http://schemas.openxmlformats.org/officeDocument/2006/relationships/hyperlink" Target="#Lux"/><Relationship Id="rId4" Type="http://schemas.openxmlformats.org/officeDocument/2006/relationships/hyperlink" Target="#Is"/><Relationship Id="rId9" Type="http://schemas.openxmlformats.org/officeDocument/2006/relationships/hyperlink" Target="#Gissey"/><Relationship Id="rId14" Type="http://schemas.openxmlformats.org/officeDocument/2006/relationships/hyperlink" Target="#Selongey"/></Relationships>
</file>

<file path=xl/drawings/_rels/drawing18.xml.rels><?xml version="1.0" encoding="UTF-8" standalone="yes"?>
<Relationships xmlns="http://schemas.openxmlformats.org/package/2006/relationships"><Relationship Id="rId8" Type="http://schemas.openxmlformats.org/officeDocument/2006/relationships/hyperlink" Target="#Levier"/><Relationship Id="rId13" Type="http://schemas.openxmlformats.org/officeDocument/2006/relationships/hyperlink" Target="#Vaux"/><Relationship Id="rId3" Type="http://schemas.openxmlformats.org/officeDocument/2006/relationships/hyperlink" Target="#Arc"/><Relationship Id="rId7" Type="http://schemas.openxmlformats.org/officeDocument/2006/relationships/hyperlink" Target="#Valdahon"/><Relationship Id="rId12" Type="http://schemas.openxmlformats.org/officeDocument/2006/relationships/hyperlink" Target="#Nods"/><Relationship Id="rId2" Type="http://schemas.openxmlformats.org/officeDocument/2006/relationships/hyperlink" Target="#Avoudrey"/><Relationship Id="rId1" Type="http://schemas.openxmlformats.org/officeDocument/2006/relationships/image" Target="../media/image30.png"/><Relationship Id="rId6" Type="http://schemas.openxmlformats.org/officeDocument/2006/relationships/hyperlink" Target="#Etalans"/><Relationship Id="rId11" Type="http://schemas.openxmlformats.org/officeDocument/2006/relationships/hyperlink" Target="#Mouthe"/><Relationship Id="rId5" Type="http://schemas.openxmlformats.org/officeDocument/2006/relationships/hyperlink" Target="#Besancon"/><Relationship Id="rId10" Type="http://schemas.openxmlformats.org/officeDocument/2006/relationships/hyperlink" Target="#Montoir"/><Relationship Id="rId4" Type="http://schemas.openxmlformats.org/officeDocument/2006/relationships/hyperlink" Target="#Baume"/><Relationship Id="rId9" Type="http://schemas.openxmlformats.org/officeDocument/2006/relationships/hyperlink" Target="#MaisonDuBois"/></Relationships>
</file>

<file path=xl/drawings/_rels/drawing19.xml.rels><?xml version="1.0" encoding="UTF-8" standalone="yes"?>
<Relationships xmlns="http://schemas.openxmlformats.org/package/2006/relationships"><Relationship Id="rId8" Type="http://schemas.openxmlformats.org/officeDocument/2006/relationships/hyperlink" Target="#Jonchery"/><Relationship Id="rId13" Type="http://schemas.openxmlformats.org/officeDocument/2006/relationships/hyperlink" Target="#StDizier"/><Relationship Id="rId3" Type="http://schemas.openxmlformats.org/officeDocument/2006/relationships/hyperlink" Target="#Brinon"/><Relationship Id="rId7" Type="http://schemas.openxmlformats.org/officeDocument/2006/relationships/hyperlink" Target="#Eclaron"/><Relationship Id="rId12" Type="http://schemas.openxmlformats.org/officeDocument/2006/relationships/hyperlink" Target="#Rimaucourt"/><Relationship Id="rId2" Type="http://schemas.openxmlformats.org/officeDocument/2006/relationships/hyperlink" Target="#Bourbonne"/><Relationship Id="rId1" Type="http://schemas.openxmlformats.org/officeDocument/2006/relationships/image" Target="../media/image31.png"/><Relationship Id="rId6" Type="http://schemas.openxmlformats.org/officeDocument/2006/relationships/hyperlink" Target="#Doulaincourt"/><Relationship Id="rId11" Type="http://schemas.openxmlformats.org/officeDocument/2006/relationships/hyperlink" Target="#NogentEnBassigny"/><Relationship Id="rId5" Type="http://schemas.openxmlformats.org/officeDocument/2006/relationships/hyperlink" Target="#Donjeux"/><Relationship Id="rId10" Type="http://schemas.openxmlformats.org/officeDocument/2006/relationships/hyperlink" Target="#Luzy"/><Relationship Id="rId4" Type="http://schemas.openxmlformats.org/officeDocument/2006/relationships/hyperlink" Target="#ChampdHanlon"/><Relationship Id="rId9" Type="http://schemas.openxmlformats.org/officeDocument/2006/relationships/hyperlink" Target="#Langres"/></Relationships>
</file>

<file path=xl/drawings/_rels/drawing2.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hyperlink" Target="#Nice"/><Relationship Id="rId26" Type="http://schemas.openxmlformats.org/officeDocument/2006/relationships/hyperlink" Target="#Coetquidan"/><Relationship Id="rId39" Type="http://schemas.openxmlformats.org/officeDocument/2006/relationships/hyperlink" Target="#'41'!A1"/><Relationship Id="rId21" Type="http://schemas.openxmlformats.org/officeDocument/2006/relationships/hyperlink" Target="#Limoges"/><Relationship Id="rId34" Type="http://schemas.openxmlformats.org/officeDocument/2006/relationships/hyperlink" Target="#Rennes1"/><Relationship Id="rId42" Type="http://schemas.openxmlformats.org/officeDocument/2006/relationships/hyperlink" Target="#'37'!A1"/><Relationship Id="rId47" Type="http://schemas.openxmlformats.org/officeDocument/2006/relationships/hyperlink" Target="#Autun"/><Relationship Id="rId50" Type="http://schemas.openxmlformats.org/officeDocument/2006/relationships/hyperlink" Target="#Mailly"/><Relationship Id="rId55" Type="http://schemas.openxmlformats.org/officeDocument/2006/relationships/hyperlink" Target="#'49'!A1"/><Relationship Id="rId63" Type="http://schemas.openxmlformats.org/officeDocument/2006/relationships/hyperlink" Target="#Couleuvre"/><Relationship Id="rId68" Type="http://schemas.openxmlformats.org/officeDocument/2006/relationships/hyperlink" Target="#Fere"/><Relationship Id="rId76" Type="http://schemas.openxmlformats.org/officeDocument/2006/relationships/hyperlink" Target="#Subligny"/><Relationship Id="rId7" Type="http://schemas.openxmlformats.org/officeDocument/2006/relationships/hyperlink" Target="#'44'!A1"/><Relationship Id="rId71" Type="http://schemas.openxmlformats.org/officeDocument/2006/relationships/hyperlink" Target="#Connantre"/><Relationship Id="rId2" Type="http://schemas.openxmlformats.org/officeDocument/2006/relationships/hyperlink" Target="#Tours"/><Relationship Id="rId16" Type="http://schemas.openxmlformats.org/officeDocument/2006/relationships/hyperlink" Target="#Angouleme"/><Relationship Id="rId29" Type="http://schemas.openxmlformats.org/officeDocument/2006/relationships/image" Target="../media/image7.png"/><Relationship Id="rId11" Type="http://schemas.openxmlformats.org/officeDocument/2006/relationships/hyperlink" Target="#'36'!A1"/><Relationship Id="rId24" Type="http://schemas.openxmlformats.org/officeDocument/2006/relationships/hyperlink" Target="#LeHavre"/><Relationship Id="rId32" Type="http://schemas.openxmlformats.org/officeDocument/2006/relationships/hyperlink" Target="#Calais"/><Relationship Id="rId37" Type="http://schemas.openxmlformats.org/officeDocument/2006/relationships/hyperlink" Target="#'92-93-95'!A1"/><Relationship Id="rId40" Type="http://schemas.openxmlformats.org/officeDocument/2006/relationships/hyperlink" Target="#'58'!A1"/><Relationship Id="rId45" Type="http://schemas.openxmlformats.org/officeDocument/2006/relationships/hyperlink" Target="#Clermont"/><Relationship Id="rId53" Type="http://schemas.openxmlformats.org/officeDocument/2006/relationships/hyperlink" Target="#Belfort"/><Relationship Id="rId58" Type="http://schemas.openxmlformats.org/officeDocument/2006/relationships/image" Target="../media/image9.png"/><Relationship Id="rId66" Type="http://schemas.openxmlformats.org/officeDocument/2006/relationships/hyperlink" Target="#'45'!A1"/><Relationship Id="rId74" Type="http://schemas.openxmlformats.org/officeDocument/2006/relationships/hyperlink" Target="#Etais"/><Relationship Id="rId5" Type="http://schemas.openxmlformats.org/officeDocument/2006/relationships/hyperlink" Target="#'40'!A1"/><Relationship Id="rId15" Type="http://schemas.openxmlformats.org/officeDocument/2006/relationships/hyperlink" Target="#'52'!A1"/><Relationship Id="rId23" Type="http://schemas.openxmlformats.org/officeDocument/2006/relationships/hyperlink" Target="#StJeanDeMonts"/><Relationship Id="rId28" Type="http://schemas.openxmlformats.org/officeDocument/2006/relationships/hyperlink" Target="#Courtine"/><Relationship Id="rId36" Type="http://schemas.openxmlformats.org/officeDocument/2006/relationships/hyperlink" Target="#Cherbourg"/><Relationship Id="rId49" Type="http://schemas.openxmlformats.org/officeDocument/2006/relationships/hyperlink" Target="#AixLesBains"/><Relationship Id="rId57" Type="http://schemas.openxmlformats.org/officeDocument/2006/relationships/hyperlink" Target="#'29'!A1"/><Relationship Id="rId61" Type="http://schemas.openxmlformats.org/officeDocument/2006/relationships/hyperlink" Target="#Brenod"/><Relationship Id="rId10" Type="http://schemas.openxmlformats.org/officeDocument/2006/relationships/image" Target="../media/image5.png"/><Relationship Id="rId19" Type="http://schemas.openxmlformats.org/officeDocument/2006/relationships/hyperlink" Target="#Marseille"/><Relationship Id="rId31" Type="http://schemas.openxmlformats.org/officeDocument/2006/relationships/hyperlink" Target="#Bayonne"/><Relationship Id="rId44" Type="http://schemas.openxmlformats.org/officeDocument/2006/relationships/hyperlink" Target="#Puy"/><Relationship Id="rId52" Type="http://schemas.openxmlformats.org/officeDocument/2006/relationships/hyperlink" Target="#'88'!A1"/><Relationship Id="rId60" Type="http://schemas.openxmlformats.org/officeDocument/2006/relationships/hyperlink" Target="#Bourg"/><Relationship Id="rId65" Type="http://schemas.openxmlformats.org/officeDocument/2006/relationships/hyperlink" Target="#StDenisDeGastines"/><Relationship Id="rId73" Type="http://schemas.openxmlformats.org/officeDocument/2006/relationships/hyperlink" Target="#Romescamps"/><Relationship Id="rId4" Type="http://schemas.openxmlformats.org/officeDocument/2006/relationships/image" Target="../media/image2.png"/><Relationship Id="rId9" Type="http://schemas.openxmlformats.org/officeDocument/2006/relationships/hyperlink" Target="#'18'!A1"/><Relationship Id="rId14" Type="http://schemas.openxmlformats.org/officeDocument/2006/relationships/hyperlink" Target="#'54'!A1"/><Relationship Id="rId22" Type="http://schemas.openxmlformats.org/officeDocument/2006/relationships/hyperlink" Target="#LesSables"/><Relationship Id="rId27" Type="http://schemas.openxmlformats.org/officeDocument/2006/relationships/hyperlink" Target="#Meucon"/><Relationship Id="rId30" Type="http://schemas.openxmlformats.org/officeDocument/2006/relationships/hyperlink" Target="#Hendaye"/><Relationship Id="rId35" Type="http://schemas.openxmlformats.org/officeDocument/2006/relationships/hyperlink" Target="#StMalo"/><Relationship Id="rId43" Type="http://schemas.openxmlformats.org/officeDocument/2006/relationships/hyperlink" Target="#Grenoble"/><Relationship Id="rId48" Type="http://schemas.openxmlformats.org/officeDocument/2006/relationships/hyperlink" Target="#Mans"/><Relationship Id="rId56" Type="http://schemas.openxmlformats.org/officeDocument/2006/relationships/hyperlink" Target="#'24'!A1"/><Relationship Id="rId64" Type="http://schemas.openxmlformats.org/officeDocument/2006/relationships/hyperlink" Target="#Murat"/><Relationship Id="rId69" Type="http://schemas.openxmlformats.org/officeDocument/2006/relationships/hyperlink" Target="#'21'!A1"/><Relationship Id="rId8" Type="http://schemas.openxmlformats.org/officeDocument/2006/relationships/image" Target="../media/image4.png"/><Relationship Id="rId51" Type="http://schemas.openxmlformats.org/officeDocument/2006/relationships/hyperlink" Target="#Haussimont"/><Relationship Id="rId72" Type="http://schemas.openxmlformats.org/officeDocument/2006/relationships/hyperlink" Target="#Vitry"/><Relationship Id="rId3" Type="http://schemas.openxmlformats.org/officeDocument/2006/relationships/hyperlink" Target="#'33'!A1"/><Relationship Id="rId12" Type="http://schemas.openxmlformats.org/officeDocument/2006/relationships/hyperlink" Target="#'55'!A1"/><Relationship Id="rId17" Type="http://schemas.openxmlformats.org/officeDocument/2006/relationships/hyperlink" Target="#PontDeClaix"/><Relationship Id="rId25" Type="http://schemas.openxmlformats.org/officeDocument/2006/relationships/hyperlink" Target="#Granville"/><Relationship Id="rId33" Type="http://schemas.openxmlformats.org/officeDocument/2006/relationships/hyperlink" Target="#Rouen"/><Relationship Id="rId38" Type="http://schemas.openxmlformats.org/officeDocument/2006/relationships/image" Target="../media/image8.png"/><Relationship Id="rId46" Type="http://schemas.openxmlformats.org/officeDocument/2006/relationships/hyperlink" Target="#Allerey"/><Relationship Id="rId59" Type="http://schemas.openxmlformats.org/officeDocument/2006/relationships/hyperlink" Target="#Roullens"/><Relationship Id="rId67" Type="http://schemas.openxmlformats.org/officeDocument/2006/relationships/hyperlink" Target="#Lude"/><Relationship Id="rId20" Type="http://schemas.openxmlformats.org/officeDocument/2006/relationships/hyperlink" Target="#Miramas"/><Relationship Id="rId41" Type="http://schemas.openxmlformats.org/officeDocument/2006/relationships/hyperlink" Target="#Valbonne"/><Relationship Id="rId54" Type="http://schemas.openxmlformats.org/officeDocument/2006/relationships/hyperlink" Target="#Toulon"/><Relationship Id="rId62" Type="http://schemas.openxmlformats.org/officeDocument/2006/relationships/hyperlink" Target="#Vichy"/><Relationship Id="rId70" Type="http://schemas.openxmlformats.org/officeDocument/2006/relationships/hyperlink" Target="#'25'!A1"/><Relationship Id="rId75" Type="http://schemas.openxmlformats.org/officeDocument/2006/relationships/hyperlink" Target="#Pacy"/><Relationship Id="rId1" Type="http://schemas.openxmlformats.org/officeDocument/2006/relationships/image" Target="../media/image1.png"/><Relationship Id="rId6"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Leonval"/><Relationship Id="rId2" Type="http://schemas.openxmlformats.org/officeDocument/2006/relationships/hyperlink" Target="#ColombeyBelles"/><Relationship Id="rId1" Type="http://schemas.openxmlformats.org/officeDocument/2006/relationships/image" Target="../media/image32.png"/><Relationship Id="rId5" Type="http://schemas.openxmlformats.org/officeDocument/2006/relationships/hyperlink" Target="#Toul"/><Relationship Id="rId4" Type="http://schemas.openxmlformats.org/officeDocument/2006/relationships/hyperlink" Target="#Nancy"/></Relationships>
</file>

<file path=xl/drawings/_rels/drawing21.xml.rels><?xml version="1.0" encoding="UTF-8" standalone="yes"?>
<Relationships xmlns="http://schemas.openxmlformats.org/package/2006/relationships"><Relationship Id="rId8" Type="http://schemas.openxmlformats.org/officeDocument/2006/relationships/hyperlink" Target="#Sorcy"/><Relationship Id="rId3" Type="http://schemas.openxmlformats.org/officeDocument/2006/relationships/hyperlink" Target="#Abainville"/><Relationship Id="rId7" Type="http://schemas.openxmlformats.org/officeDocument/2006/relationships/hyperlink" Target="#Sampigny"/><Relationship Id="rId2" Type="http://schemas.openxmlformats.org/officeDocument/2006/relationships/hyperlink" Target="#Vaucouleurs"/><Relationship Id="rId1" Type="http://schemas.openxmlformats.org/officeDocument/2006/relationships/image" Target="../media/image33.png"/><Relationship Id="rId6" Type="http://schemas.openxmlformats.org/officeDocument/2006/relationships/hyperlink" Target="#Montiers"/><Relationship Id="rId5" Type="http://schemas.openxmlformats.org/officeDocument/2006/relationships/hyperlink" Target="#Gondrecourt"/><Relationship Id="rId4" Type="http://schemas.openxmlformats.org/officeDocument/2006/relationships/hyperlink" Target="#Commercy"/><Relationship Id="rId9" Type="http://schemas.openxmlformats.org/officeDocument/2006/relationships/hyperlink" Target="#Verdun"/></Relationships>
</file>

<file path=xl/drawings/_rels/drawing22.xml.rels><?xml version="1.0" encoding="UTF-8" standalone="yes"?>
<Relationships xmlns="http://schemas.openxmlformats.org/package/2006/relationships"><Relationship Id="rId3" Type="http://schemas.openxmlformats.org/officeDocument/2006/relationships/hyperlink" Target="#Sauvigney"/><Relationship Id="rId2" Type="http://schemas.openxmlformats.org/officeDocument/2006/relationships/hyperlink" Target="#Esmoulins"/><Relationship Id="rId1" Type="http://schemas.openxmlformats.org/officeDocument/2006/relationships/image" Target="../media/image34.png"/><Relationship Id="rId6" Type="http://schemas.openxmlformats.org/officeDocument/2006/relationships/hyperlink" Target="#VernoisVitrey"/><Relationship Id="rId5" Type="http://schemas.openxmlformats.org/officeDocument/2006/relationships/hyperlink" Target="#Velet"/><Relationship Id="rId4" Type="http://schemas.openxmlformats.org/officeDocument/2006/relationships/hyperlink" Target="#Seveux"/></Relationships>
</file>

<file path=xl/drawings/_rels/drawing23.xml.rels><?xml version="1.0" encoding="UTF-8" standalone="yes"?>
<Relationships xmlns="http://schemas.openxmlformats.org/package/2006/relationships"><Relationship Id="rId8" Type="http://schemas.openxmlformats.org/officeDocument/2006/relationships/hyperlink" Target="#Epinal"/><Relationship Id="rId13" Type="http://schemas.openxmlformats.org/officeDocument/2006/relationships/hyperlink" Target="#Neufchateau"/><Relationship Id="rId3" Type="http://schemas.openxmlformats.org/officeDocument/2006/relationships/hyperlink" Target="#Bazoilles"/><Relationship Id="rId7" Type="http://schemas.openxmlformats.org/officeDocument/2006/relationships/hyperlink" Target="#Cornimont"/><Relationship Id="rId12" Type="http://schemas.openxmlformats.org/officeDocument/2006/relationships/hyperlink" Target="#Liffol"/><Relationship Id="rId2" Type="http://schemas.openxmlformats.org/officeDocument/2006/relationships/hyperlink" Target="#Bains"/><Relationship Id="rId1" Type="http://schemas.openxmlformats.org/officeDocument/2006/relationships/image" Target="../media/image35.png"/><Relationship Id="rId6" Type="http://schemas.openxmlformats.org/officeDocument/2006/relationships/hyperlink" Target="#Contrex"/><Relationship Id="rId11" Type="http://schemas.openxmlformats.org/officeDocument/2006/relationships/hyperlink" Target="#Marche"/><Relationship Id="rId5" Type="http://schemas.openxmlformats.org/officeDocument/2006/relationships/hyperlink" Target="#Chatenois"/><Relationship Id="rId10" Type="http://schemas.openxmlformats.org/officeDocument/2006/relationships/hyperlink" Target="#Gironcourt"/><Relationship Id="rId4" Type="http://schemas.openxmlformats.org/officeDocument/2006/relationships/hyperlink" Target="#Brouvelieures"/><Relationship Id="rId9" Type="http://schemas.openxmlformats.org/officeDocument/2006/relationships/hyperlink" Target="#Granges"/><Relationship Id="rId14" Type="http://schemas.openxmlformats.org/officeDocument/2006/relationships/hyperlink" Target="#Vagney"/></Relationships>
</file>

<file path=xl/drawings/_rels/drawing3.xml.rels><?xml version="1.0" encoding="UTF-8" standalone="yes"?>
<Relationships xmlns="http://schemas.openxmlformats.org/package/2006/relationships"><Relationship Id="rId8" Type="http://schemas.openxmlformats.org/officeDocument/2006/relationships/hyperlink" Target="#UsineBrul&#233;e"/><Relationship Id="rId3" Type="http://schemas.openxmlformats.org/officeDocument/2006/relationships/hyperlink" Target="#Montoir"/><Relationship Id="rId7" Type="http://schemas.openxmlformats.org/officeDocument/2006/relationships/hyperlink" Target="#Luce"/><Relationship Id="rId2" Type="http://schemas.openxmlformats.org/officeDocument/2006/relationships/hyperlink" Target="#Donges"/><Relationship Id="rId1" Type="http://schemas.openxmlformats.org/officeDocument/2006/relationships/image" Target="../media/image10.png"/><Relationship Id="rId6" Type="http://schemas.openxmlformats.org/officeDocument/2006/relationships/hyperlink" Target="#Savenay"/><Relationship Id="rId5" Type="http://schemas.openxmlformats.org/officeDocument/2006/relationships/hyperlink" Target="#StNazaire"/><Relationship Id="rId4" Type="http://schemas.openxmlformats.org/officeDocument/2006/relationships/hyperlink" Target="#Nantes"/><Relationship Id="rId9" Type="http://schemas.openxmlformats.org/officeDocument/2006/relationships/hyperlink" Target="#Gavre"/></Relationships>
</file>

<file path=xl/drawings/_rels/drawing4.xml.rels><?xml version="1.0" encoding="UTF-8" standalone="yes"?>
<Relationships xmlns="http://schemas.openxmlformats.org/package/2006/relationships"><Relationship Id="rId3" Type="http://schemas.openxmlformats.org/officeDocument/2006/relationships/hyperlink" Target="#Bauge"/><Relationship Id="rId2" Type="http://schemas.openxmlformats.org/officeDocument/2006/relationships/hyperlink" Target="#Angers"/><Relationship Id="rId1" Type="http://schemas.openxmlformats.org/officeDocument/2006/relationships/image" Target="../media/image11.png"/><Relationship Id="rId5" Type="http://schemas.openxmlformats.org/officeDocument/2006/relationships/hyperlink" Target="#Villebernier"/><Relationship Id="rId4" Type="http://schemas.openxmlformats.org/officeDocument/2006/relationships/hyperlink" Target="#Saumur"/></Relationships>
</file>

<file path=xl/drawings/_rels/drawing5.xml.rels><?xml version="1.0" encoding="UTF-8" standalone="yes"?>
<Relationships xmlns="http://schemas.openxmlformats.org/package/2006/relationships"><Relationship Id="rId3" Type="http://schemas.openxmlformats.org/officeDocument/2006/relationships/hyperlink" Target="#Chamiers"/><Relationship Id="rId2" Type="http://schemas.openxmlformats.org/officeDocument/2006/relationships/hyperlink" Target="#Vauclaire"/><Relationship Id="rId1" Type="http://schemas.openxmlformats.org/officeDocument/2006/relationships/image" Target="../media/image12.png"/><Relationship Id="rId4" Type="http://schemas.openxmlformats.org/officeDocument/2006/relationships/hyperlink" Target="#Perigueux"/></Relationships>
</file>

<file path=xl/drawings/_rels/drawing6.xml.rels><?xml version="1.0" encoding="UTF-8" standalone="yes"?>
<Relationships xmlns="http://schemas.openxmlformats.org/package/2006/relationships"><Relationship Id="rId8" Type="http://schemas.openxmlformats.org/officeDocument/2006/relationships/hyperlink" Target="#Libourne"/><Relationship Id="rId13" Type="http://schemas.openxmlformats.org/officeDocument/2006/relationships/hyperlink" Target="#Souge"/><Relationship Id="rId18" Type="http://schemas.openxmlformats.org/officeDocument/2006/relationships/hyperlink" Target="#Lormont"/><Relationship Id="rId3" Type="http://schemas.openxmlformats.org/officeDocument/2006/relationships/hyperlink" Target="#BeauDesert"/><Relationship Id="rId7" Type="http://schemas.openxmlformats.org/officeDocument/2006/relationships/hyperlink" Target="#Courneau"/><Relationship Id="rId12" Type="http://schemas.openxmlformats.org/officeDocument/2006/relationships/hyperlink" Target="#StSulpice"/><Relationship Id="rId17" Type="http://schemas.openxmlformats.org/officeDocument/2006/relationships/hyperlink" Target="#Talence"/><Relationship Id="rId2" Type="http://schemas.openxmlformats.org/officeDocument/2006/relationships/hyperlink" Target="#Bassens"/><Relationship Id="rId16" Type="http://schemas.openxmlformats.org/officeDocument/2006/relationships/hyperlink" Target="#StPardon"/><Relationship Id="rId20" Type="http://schemas.openxmlformats.org/officeDocument/2006/relationships/hyperlink" Target="#Coutras"/><Relationship Id="rId1" Type="http://schemas.openxmlformats.org/officeDocument/2006/relationships/image" Target="../media/image13.png"/><Relationship Id="rId6" Type="http://schemas.openxmlformats.org/officeDocument/2006/relationships/hyperlink" Target="#Cazaux"/><Relationship Id="rId11" Type="http://schemas.openxmlformats.org/officeDocument/2006/relationships/hyperlink" Target="#StLoubes"/><Relationship Id="rId5" Type="http://schemas.openxmlformats.org/officeDocument/2006/relationships/hyperlink" Target="#CarbonBlanc"/><Relationship Id="rId15" Type="http://schemas.openxmlformats.org/officeDocument/2006/relationships/hyperlink" Target="#Blaye"/><Relationship Id="rId10" Type="http://schemas.openxmlformats.org/officeDocument/2006/relationships/hyperlink" Target="#Pauillac"/><Relationship Id="rId19" Type="http://schemas.openxmlformats.org/officeDocument/2006/relationships/hyperlink" Target="#Captieux"/><Relationship Id="rId4" Type="http://schemas.openxmlformats.org/officeDocument/2006/relationships/hyperlink" Target="#Bordeaux"/><Relationship Id="rId9" Type="http://schemas.openxmlformats.org/officeDocument/2006/relationships/hyperlink" Target="#M&#233;rignac"/><Relationship Id="rId14" Type="http://schemas.openxmlformats.org/officeDocument/2006/relationships/hyperlink" Target="#Furt"/></Relationships>
</file>

<file path=xl/drawings/_rels/drawing7.xml.rels><?xml version="1.0" encoding="UTF-8" standalone="yes"?>
<Relationships xmlns="http://schemas.openxmlformats.org/package/2006/relationships"><Relationship Id="rId8" Type="http://schemas.openxmlformats.org/officeDocument/2006/relationships/hyperlink" Target="#Bias"/><Relationship Id="rId13" Type="http://schemas.openxmlformats.org/officeDocument/2006/relationships/hyperlink" Target="#Brouquette"/><Relationship Id="rId18" Type="http://schemas.openxmlformats.org/officeDocument/2006/relationships/hyperlink" Target="#Sore"/><Relationship Id="rId3" Type="http://schemas.openxmlformats.org/officeDocument/2006/relationships/hyperlink" Target="#LISTE!B46"/><Relationship Id="rId7" Type="http://schemas.openxmlformats.org/officeDocument/2006/relationships/hyperlink" Target="#Aureihan"/><Relationship Id="rId12" Type="http://schemas.openxmlformats.org/officeDocument/2006/relationships/hyperlink" Target="#Houilles"/><Relationship Id="rId17" Type="http://schemas.openxmlformats.org/officeDocument/2006/relationships/hyperlink" Target="#StAvit"/><Relationship Id="rId2" Type="http://schemas.openxmlformats.org/officeDocument/2006/relationships/hyperlink" Target="#LISTE!B44"/><Relationship Id="rId16" Type="http://schemas.openxmlformats.org/officeDocument/2006/relationships/hyperlink" Target="#Sabres"/><Relationship Id="rId1" Type="http://schemas.openxmlformats.org/officeDocument/2006/relationships/image" Target="../media/image14.png"/><Relationship Id="rId6" Type="http://schemas.openxmlformats.org/officeDocument/2006/relationships/hyperlink" Target="#Arengosse"/><Relationship Id="rId11" Type="http://schemas.openxmlformats.org/officeDocument/2006/relationships/hyperlink" Target="#Castets"/><Relationship Id="rId5" Type="http://schemas.openxmlformats.org/officeDocument/2006/relationships/hyperlink" Target="#LISTE!B45"/><Relationship Id="rId15" Type="http://schemas.openxmlformats.org/officeDocument/2006/relationships/hyperlink" Target="#Pleyres"/><Relationship Id="rId10" Type="http://schemas.openxmlformats.org/officeDocument/2006/relationships/hyperlink" Target="#Candale"/><Relationship Id="rId19" Type="http://schemas.openxmlformats.org/officeDocument/2006/relationships/hyperlink" Target="#Ardy"/><Relationship Id="rId4" Type="http://schemas.openxmlformats.org/officeDocument/2006/relationships/hyperlink" Target="#LISTE!B47"/><Relationship Id="rId9" Type="http://schemas.openxmlformats.org/officeDocument/2006/relationships/hyperlink" Target="#Bourricos"/><Relationship Id="rId14" Type="http://schemas.openxmlformats.org/officeDocument/2006/relationships/hyperlink" Target="#Lamanchs"/></Relationships>
</file>

<file path=xl/drawings/_rels/drawing8.xml.rels><?xml version="1.0" encoding="UTF-8" standalone="yes"?>
<Relationships xmlns="http://schemas.openxmlformats.org/package/2006/relationships"><Relationship Id="rId3" Type="http://schemas.openxmlformats.org/officeDocument/2006/relationships/hyperlink" Target="#LISTE!B56"/><Relationship Id="rId2" Type="http://schemas.openxmlformats.org/officeDocument/2006/relationships/hyperlink" Target="#LISTE!B55"/><Relationship Id="rId1" Type="http://schemas.openxmlformats.org/officeDocument/2006/relationships/image" Target="../media/image15.png"/><Relationship Id="rId5" Type="http://schemas.openxmlformats.org/officeDocument/2006/relationships/hyperlink" Target="#LISTE!A57"/><Relationship Id="rId4" Type="http://schemas.openxmlformats.org/officeDocument/2006/relationships/hyperlink" Target="#Pontanezen"/></Relationships>
</file>

<file path=xl/drawings/_rels/drawing9.xml.rels><?xml version="1.0" encoding="UTF-8" standalone="yes"?>
<Relationships xmlns="http://schemas.openxmlformats.org/package/2006/relationships"><Relationship Id="rId8" Type="http://schemas.openxmlformats.org/officeDocument/2006/relationships/hyperlink" Target="#Rochefort"/><Relationship Id="rId3" Type="http://schemas.openxmlformats.org/officeDocument/2006/relationships/hyperlink" Target="#Pallice"/><Relationship Id="rId7" Type="http://schemas.openxmlformats.org/officeDocument/2006/relationships/hyperlink" Target="#Talmont"/><Relationship Id="rId2" Type="http://schemas.openxmlformats.org/officeDocument/2006/relationships/hyperlink" Target="#Aigrefeuille"/><Relationship Id="rId1" Type="http://schemas.openxmlformats.org/officeDocument/2006/relationships/image" Target="../media/image16.png"/><Relationship Id="rId6" Type="http://schemas.openxmlformats.org/officeDocument/2006/relationships/hyperlink" Target="#Mortagne"/><Relationship Id="rId5" Type="http://schemas.openxmlformats.org/officeDocument/2006/relationships/hyperlink" Target="#Marans"/><Relationship Id="rId10" Type="http://schemas.openxmlformats.org/officeDocument/2006/relationships/hyperlink" Target="#Aytr&#233;"/><Relationship Id="rId4" Type="http://schemas.openxmlformats.org/officeDocument/2006/relationships/hyperlink" Target="#Rochelle"/><Relationship Id="rId9" Type="http://schemas.openxmlformats.org/officeDocument/2006/relationships/hyperlink" Target="#TonnayCharente"/></Relationships>
</file>

<file path=xl/drawings/drawing1.xml><?xml version="1.0" encoding="utf-8"?>
<xdr:wsDr xmlns:xdr="http://schemas.openxmlformats.org/drawingml/2006/spreadsheetDrawing" xmlns:a="http://schemas.openxmlformats.org/drawingml/2006/main">
  <xdr:twoCellAnchor>
    <xdr:from>
      <xdr:col>0</xdr:col>
      <xdr:colOff>171450</xdr:colOff>
      <xdr:row>3</xdr:row>
      <xdr:rowOff>9525</xdr:rowOff>
    </xdr:from>
    <xdr:to>
      <xdr:col>16</xdr:col>
      <xdr:colOff>0</xdr:colOff>
      <xdr:row>40</xdr:row>
      <xdr:rowOff>142875</xdr:rowOff>
    </xdr:to>
    <xdr:sp macro="" textlink="">
      <xdr:nvSpPr>
        <xdr:cNvPr id="2" name="ZoneTexte 1">
          <a:extLst>
            <a:ext uri="{FF2B5EF4-FFF2-40B4-BE49-F238E27FC236}">
              <a16:creationId xmlns:a16="http://schemas.microsoft.com/office/drawing/2014/main" id="{E03A1C72-F984-4875-9939-649B45C8ACA8}"/>
            </a:ext>
          </a:extLst>
        </xdr:cNvPr>
        <xdr:cNvSpPr txBox="1"/>
      </xdr:nvSpPr>
      <xdr:spPr>
        <a:xfrm>
          <a:off x="171450" y="942975"/>
          <a:ext cx="11906250" cy="7181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100">
              <a:solidFill>
                <a:schemeClr val="dk1"/>
              </a:solidFill>
              <a:effectLst/>
              <a:latin typeface="+mn-lt"/>
              <a:ea typeface="+mn-ea"/>
              <a:cs typeface="+mn-cs"/>
            </a:rPr>
            <a:t>L'American Expeditionary Force (ou AEF), aussi connue sous les noms de US Expeditionary Force ou d'Expeditionary Corps, est le nom donné au corps expéditionnaire américain en Europe durant la Première Guerre mondiale. Constitué le 3 mai 1917, placé sous les ordres du général John J. Pershing, débarqué dans les ports français à partir du 13 juin 1917, il fut dissous en 1919.</a:t>
          </a:r>
        </a:p>
        <a:p>
          <a:pPr algn="l"/>
          <a:r>
            <a:rPr lang="fr-FR" sz="1100">
              <a:solidFill>
                <a:schemeClr val="dk1"/>
              </a:solidFill>
              <a:effectLst/>
              <a:latin typeface="+mn-lt"/>
              <a:ea typeface="+mn-ea"/>
              <a:cs typeface="+mn-cs"/>
            </a:rPr>
            <a:t> </a:t>
          </a:r>
        </a:p>
        <a:p>
          <a:pPr algn="l"/>
          <a:r>
            <a:rPr lang="fr-FR" sz="1100">
              <a:solidFill>
                <a:schemeClr val="dk1"/>
              </a:solidFill>
              <a:effectLst/>
              <a:latin typeface="+mn-lt"/>
              <a:ea typeface="+mn-ea"/>
              <a:cs typeface="+mn-cs"/>
            </a:rPr>
            <a:t>Lorsqu'éclate ce qu'il convenu d'appeler guerre de Quatorze, les Etats-Unis entendent rester dans une prudente neutralité, considérant que ce conflit ne concerne que la vieille Europe. Mais face à l'agressivité de l'empire allemand et à ses violations manifestes de plusieurs droits internationaux, ils vont cependant consentir à livrer discrètement du matériel militaire aux alliés anglais, français et russes regroupés au sein de la Triple Entente.</a:t>
          </a:r>
        </a:p>
        <a:p>
          <a:pPr algn="l"/>
          <a:r>
            <a:rPr lang="fr-FR" sz="1100">
              <a:solidFill>
                <a:schemeClr val="dk1"/>
              </a:solidFill>
              <a:effectLst/>
              <a:latin typeface="+mn-lt"/>
              <a:ea typeface="+mn-ea"/>
              <a:cs typeface="+mn-cs"/>
            </a:rPr>
            <a:t> </a:t>
          </a:r>
        </a:p>
        <a:p>
          <a:pPr algn="l"/>
          <a:r>
            <a:rPr lang="fr-FR" sz="1100">
              <a:solidFill>
                <a:schemeClr val="dk1"/>
              </a:solidFill>
              <a:effectLst/>
              <a:latin typeface="+mn-lt"/>
              <a:ea typeface="+mn-ea"/>
              <a:cs typeface="+mn-cs"/>
            </a:rPr>
            <a:t>Ces transports se feront par l'entremise de divers bateaux civils. C'est ainsi que le paquebot britannique Lusitania sera torpillé par un sous-marin allemand le 7 mai 1915 non loin des côtes anglaises. Un millier de passagers y trouveront la mort. Mais cela n'empêchera pas l'Allemagne de déclarer la guerre navale à outrance en janvier 1917, étendant ainsi la guerre sous-marine à tous les navires neutres commerçant avec l'Entente et achevant de compromettre la liberté des mers. En outre, dans le même temps, l'Allemagne cherche à se faire un allié du Mexique, lui suggérant de rentrer en guerre contre les Etats-Unis. Dès lors, le congrès américain votera l'état de guerre contre l'Allemagne le 6 avril 1917.</a:t>
          </a:r>
        </a:p>
        <a:p>
          <a:pPr algn="l"/>
          <a:r>
            <a:rPr lang="fr-FR" sz="1100">
              <a:solidFill>
                <a:schemeClr val="dk1"/>
              </a:solidFill>
              <a:effectLst/>
              <a:latin typeface="+mn-lt"/>
              <a:ea typeface="+mn-ea"/>
              <a:cs typeface="+mn-cs"/>
            </a:rPr>
            <a:t> </a:t>
          </a:r>
        </a:p>
        <a:p>
          <a:pPr algn="l"/>
          <a:r>
            <a:rPr lang="fr-FR" sz="1100">
              <a:solidFill>
                <a:schemeClr val="dk1"/>
              </a:solidFill>
              <a:effectLst/>
              <a:latin typeface="+mn-lt"/>
              <a:ea typeface="+mn-ea"/>
              <a:cs typeface="+mn-cs"/>
            </a:rPr>
            <a:t>Mais vouloir aider les Anglais et les Français épuisés par une guerre qui dure déjà depuis 3 ans, présuppose de gros problèmes logistiques et matériels ; d'autant qu'on pense que le conflit peut encore durer 4 ou 5 ans. Toutes les forces humaines, économiques et matériels sont en effet mobilisées sur le sol français. Il ne peut être question de distraire des éléments pour recevoir les Américains. La seule chose que puisse faire la France est de mettre à disposition des terrains, le plus souvent incultes et marécageux, qui nécessiteront d'importants travaux de terrassement et d'assainissement pour que des camps ou des dépôts puissent y être installés. Et, sans même parler d'un déploiement matériel démentiel, les Américains relèveront ce défi colossal par la construction de structures géantes dont beaucoup resteront inachevées pour cause de fin prématurée de la guerre, l'Allemagne ayant implosé sur elle-même et demandé l'armistice fin 1918.</a:t>
          </a:r>
        </a:p>
        <a:p>
          <a:pPr algn="l"/>
          <a:r>
            <a:rPr lang="fr-FR" sz="1100">
              <a:solidFill>
                <a:schemeClr val="dk1"/>
              </a:solidFill>
              <a:effectLst/>
              <a:latin typeface="+mn-lt"/>
              <a:ea typeface="+mn-ea"/>
              <a:cs typeface="+mn-cs"/>
            </a:rPr>
            <a:t> </a:t>
          </a:r>
        </a:p>
        <a:p>
          <a:pPr algn="l"/>
          <a:r>
            <a:rPr lang="fr-FR" sz="1100">
              <a:solidFill>
                <a:schemeClr val="dk1"/>
              </a:solidFill>
              <a:effectLst/>
              <a:latin typeface="+mn-lt"/>
              <a:ea typeface="+mn-ea"/>
              <a:cs typeface="+mn-cs"/>
            </a:rPr>
            <a:t>Outre la traversée de l'Atlantique, le principal défi que devront relever les Américains sur le sol français sera celui de leur transport par rail puisque les moyens automobiles n'ont pas encore la capacité de faire face à une telle demande sur de telles distances à l'époque. Pour ce faire, divers services de soutien ferroviaires, matériels, sanitaires, armement et ravitaillement vont être mis en place à travers tout le pays. Comme le montre la carte ci-après, ils reposent sur </a:t>
          </a:r>
          <a:r>
            <a:rPr lang="fr-FR" sz="1100" b="1">
              <a:solidFill>
                <a:srgbClr val="3F48CC"/>
              </a:solidFill>
              <a:effectLst/>
              <a:latin typeface="+mn-lt"/>
              <a:ea typeface="+mn-ea"/>
              <a:cs typeface="+mn-cs"/>
            </a:rPr>
            <a:t>sept bases de réception établies le long des côtes et chargées de gérer les ports de débarquement</a:t>
          </a:r>
          <a:r>
            <a:rPr lang="fr-FR" sz="1100">
              <a:solidFill>
                <a:schemeClr val="dk1"/>
              </a:solidFill>
              <a:effectLst/>
              <a:latin typeface="+mn-lt"/>
              <a:ea typeface="+mn-ea"/>
              <a:cs typeface="+mn-cs"/>
            </a:rPr>
            <a:t>, </a:t>
          </a:r>
          <a:r>
            <a:rPr lang="fr-FR" sz="1100" b="1">
              <a:solidFill>
                <a:srgbClr val="008000"/>
              </a:solidFill>
              <a:effectLst/>
              <a:latin typeface="+mn-lt"/>
              <a:ea typeface="+mn-ea"/>
              <a:cs typeface="+mn-cs"/>
            </a:rPr>
            <a:t>deux sections intermédiaires avec dépôts et camps d'entrainement</a:t>
          </a:r>
          <a:r>
            <a:rPr lang="fr-FR" sz="1100">
              <a:solidFill>
                <a:schemeClr val="dk1"/>
              </a:solidFill>
              <a:effectLst/>
              <a:latin typeface="+mn-lt"/>
              <a:ea typeface="+mn-ea"/>
              <a:cs typeface="+mn-cs"/>
            </a:rPr>
            <a:t>, </a:t>
          </a:r>
          <a:r>
            <a:rPr lang="fr-FR" sz="1100" b="1">
              <a:solidFill>
                <a:srgbClr val="FF0000"/>
              </a:solidFill>
              <a:effectLst/>
              <a:latin typeface="+mn-lt"/>
              <a:ea typeface="+mn-ea"/>
              <a:cs typeface="+mn-cs"/>
            </a:rPr>
            <a:t>et une section avancée représentée par le front et les zones de combat</a:t>
          </a:r>
          <a:r>
            <a:rPr lang="fr-FR" sz="1100">
              <a:solidFill>
                <a:schemeClr val="dk1"/>
              </a:solidFill>
              <a:effectLst/>
              <a:latin typeface="+mn-lt"/>
              <a:ea typeface="+mn-ea"/>
              <a:cs typeface="+mn-cs"/>
            </a:rPr>
            <a:t>.</a:t>
          </a:r>
        </a:p>
        <a:p>
          <a:pPr algn="l"/>
          <a:endParaRPr lang="fr-FR" sz="1100">
            <a:solidFill>
              <a:schemeClr val="dk1"/>
            </a:solidFill>
            <a:effectLst/>
            <a:latin typeface="+mn-lt"/>
            <a:ea typeface="+mn-ea"/>
            <a:cs typeface="+mn-cs"/>
          </a:endParaRPr>
        </a:p>
        <a:p>
          <a:pPr algn="l"/>
          <a:r>
            <a:rPr lang="fr-FR" sz="1100">
              <a:solidFill>
                <a:schemeClr val="dk1"/>
              </a:solidFill>
              <a:effectLst/>
              <a:latin typeface="+mn-lt"/>
              <a:ea typeface="+mn-ea"/>
              <a:cs typeface="+mn-cs"/>
            </a:rPr>
            <a:t>Plusieurs centaines de trains ne cesseront de faire la navette dans les deux sens chaque jour : hommes, armement, matériel et ravitaillement vers l'avant, et retour des blessés et des prisonniers vers l'arrière. Sans parler du doublement de certaines voies ferrées et de la création de nouvelles lignes comme le cut-off de Nevers, tout cela représentera la création de plus de 230 structures (gares, camps, dépôts, ateliers, hôpitaux, etc) que ce fichier essaie de lister de la façon la plus exhaustive possible.</a:t>
          </a:r>
        </a:p>
        <a:p>
          <a:pPr algn="l"/>
          <a:r>
            <a:rPr lang="fr-FR" sz="1100">
              <a:solidFill>
                <a:schemeClr val="dk1"/>
              </a:solidFill>
              <a:effectLst/>
              <a:latin typeface="+mn-lt"/>
              <a:ea typeface="+mn-ea"/>
              <a:cs typeface="+mn-cs"/>
            </a:rPr>
            <a:t> </a:t>
          </a:r>
        </a:p>
        <a:p>
          <a:pPr algn="l"/>
          <a:r>
            <a:rPr lang="fr-FR" sz="1100">
              <a:solidFill>
                <a:schemeClr val="dk1"/>
              </a:solidFill>
              <a:effectLst/>
              <a:latin typeface="+mn-lt"/>
              <a:ea typeface="+mn-ea"/>
              <a:cs typeface="+mn-cs"/>
            </a:rPr>
            <a:t>Telles ont été les réalisations américaines dont il ne reste pratiquement aucune trace de terrain visible à ce jour, mais dont il convient de perpétuer la mémoire.</a:t>
          </a:r>
        </a:p>
        <a:p>
          <a:pPr algn="l"/>
          <a:r>
            <a:rPr lang="fr-FR" sz="1100">
              <a:solidFill>
                <a:schemeClr val="dk1"/>
              </a:solidFill>
              <a:effectLst/>
              <a:latin typeface="+mn-lt"/>
              <a:ea typeface="+mn-ea"/>
              <a:cs typeface="+mn-cs"/>
            </a:rPr>
            <a:t> </a:t>
          </a:r>
        </a:p>
        <a:p>
          <a:pPr algn="ctr"/>
          <a:r>
            <a:rPr lang="fr-FR" sz="1100">
              <a:solidFill>
                <a:schemeClr val="dk1"/>
              </a:solidFill>
              <a:effectLst/>
              <a:latin typeface="+mn-lt"/>
              <a:ea typeface="+mn-ea"/>
              <a:cs typeface="+mn-cs"/>
            </a:rPr>
            <a:t> </a:t>
          </a:r>
        </a:p>
        <a:p>
          <a:pPr algn="ctr"/>
          <a:r>
            <a:rPr lang="fr-FR" sz="1100">
              <a:solidFill>
                <a:schemeClr val="dk1"/>
              </a:solidFill>
              <a:effectLst/>
              <a:latin typeface="+mn-lt"/>
              <a:ea typeface="+mn-ea"/>
              <a:cs typeface="+mn-cs"/>
              <a:sym typeface="Wingdings 2" panose="05020102010507070707" pitchFamily="18" charset="2"/>
            </a:rPr>
            <a:t></a:t>
          </a:r>
          <a:r>
            <a:rPr lang="fr-FR" sz="1100">
              <a:solidFill>
                <a:schemeClr val="dk1"/>
              </a:solidFill>
              <a:effectLst/>
              <a:latin typeface="+mn-lt"/>
              <a:ea typeface="+mn-ea"/>
              <a:cs typeface="+mn-cs"/>
            </a:rPr>
            <a:t> </a:t>
          </a:r>
          <a:r>
            <a:rPr lang="fr-FR" sz="1100">
              <a:solidFill>
                <a:schemeClr val="dk1"/>
              </a:solidFill>
              <a:effectLst/>
              <a:latin typeface="+mn-lt"/>
              <a:ea typeface="+mn-ea"/>
              <a:cs typeface="+mn-cs"/>
              <a:sym typeface="Wingdings 2" panose="05020102010507070707" pitchFamily="18" charset="2"/>
            </a:rPr>
            <a:t></a:t>
          </a:r>
          <a:r>
            <a:rPr lang="fr-FR" sz="1100">
              <a:solidFill>
                <a:schemeClr val="dk1"/>
              </a:solidFill>
              <a:effectLst/>
              <a:latin typeface="+mn-lt"/>
              <a:ea typeface="+mn-ea"/>
              <a:cs typeface="+mn-cs"/>
            </a:rPr>
            <a:t> </a:t>
          </a:r>
          <a:r>
            <a:rPr lang="fr-FR" sz="1100">
              <a:solidFill>
                <a:schemeClr val="dk1"/>
              </a:solidFill>
              <a:effectLst/>
              <a:latin typeface="+mn-lt"/>
              <a:ea typeface="+mn-ea"/>
              <a:cs typeface="+mn-cs"/>
              <a:sym typeface="Wingdings 2" panose="05020102010507070707" pitchFamily="18" charset="2"/>
            </a:rPr>
            <a:t></a:t>
          </a:r>
          <a:endParaRPr lang="fr-FR" sz="1100">
            <a:solidFill>
              <a:schemeClr val="dk1"/>
            </a:solidFill>
            <a:effectLst/>
            <a:latin typeface="+mn-lt"/>
            <a:ea typeface="+mn-ea"/>
            <a:cs typeface="+mn-cs"/>
          </a:endParaRPr>
        </a:p>
        <a:p>
          <a:endParaRPr lang="fr-FR"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459386</xdr:colOff>
      <xdr:row>4</xdr:row>
      <xdr:rowOff>83538</xdr:rowOff>
    </xdr:from>
    <xdr:to>
      <xdr:col>10</xdr:col>
      <xdr:colOff>360735</xdr:colOff>
      <xdr:row>43</xdr:row>
      <xdr:rowOff>34038</xdr:rowOff>
    </xdr:to>
    <xdr:grpSp>
      <xdr:nvGrpSpPr>
        <xdr:cNvPr id="14" name="Groupe 13">
          <a:extLst>
            <a:ext uri="{FF2B5EF4-FFF2-40B4-BE49-F238E27FC236}">
              <a16:creationId xmlns:a16="http://schemas.microsoft.com/office/drawing/2014/main" id="{D2F6B4CB-A057-4D05-BF21-CD2598898C07}"/>
            </a:ext>
          </a:extLst>
        </xdr:cNvPr>
        <xdr:cNvGrpSpPr/>
      </xdr:nvGrpSpPr>
      <xdr:grpSpPr>
        <a:xfrm>
          <a:off x="1983386" y="919833"/>
          <a:ext cx="6001159" cy="7381905"/>
          <a:chOff x="1924788" y="3673730"/>
          <a:chExt cx="4951047" cy="6092464"/>
        </a:xfrm>
      </xdr:grpSpPr>
      <xdr:pic>
        <xdr:nvPicPr>
          <xdr:cNvPr id="8" name="Image 7">
            <a:extLst>
              <a:ext uri="{FF2B5EF4-FFF2-40B4-BE49-F238E27FC236}">
                <a16:creationId xmlns:a16="http://schemas.microsoft.com/office/drawing/2014/main" id="{E29A8155-4FE0-4903-88C0-A985B24A0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609216" y="3673730"/>
            <a:ext cx="4174939" cy="2124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Image 8">
            <a:extLst>
              <a:ext uri="{FF2B5EF4-FFF2-40B4-BE49-F238E27FC236}">
                <a16:creationId xmlns:a16="http://schemas.microsoft.com/office/drawing/2014/main" id="{C88E7F16-15FC-4E13-AF18-36C0555533E6}"/>
              </a:ext>
            </a:extLst>
          </xdr:cNvPr>
          <xdr:cNvPicPr>
            <a:picLocks noChangeAspect="1" noChangeArrowheads="1"/>
          </xdr:cNvPicPr>
        </xdr:nvPicPr>
        <xdr:blipFill>
          <a:blip xmlns:r="http://schemas.openxmlformats.org/officeDocument/2006/relationships" r:embed="rId2">
            <a:duotone>
              <a:schemeClr val="accent1">
                <a:shade val="45000"/>
                <a:satMod val="135000"/>
              </a:schemeClr>
              <a:prstClr val="white"/>
            </a:duotone>
            <a:extLst>
              <a:ext uri="{BEBA8EAE-BF5A-486C-A8C5-ECC9F3942E4B}">
                <a14:imgProps xmlns:a14="http://schemas.microsoft.com/office/drawing/2010/main">
                  <a14:imgLayer r:embed="rId3">
                    <a14:imgEffect>
                      <a14:colorTemperature colorTemp="4700"/>
                    </a14:imgEffect>
                  </a14:imgLayer>
                </a14:imgProps>
              </a:ext>
              <a:ext uri="{28A0092B-C50C-407E-A947-70E740481C1C}">
                <a14:useLocalDpi xmlns:a14="http://schemas.microsoft.com/office/drawing/2010/main"/>
              </a:ext>
            </a:extLst>
          </a:blip>
          <a:srcRect/>
          <a:stretch>
            <a:fillRect/>
          </a:stretch>
        </xdr:blipFill>
        <xdr:spPr bwMode="auto">
          <a:xfrm>
            <a:off x="1924788" y="4660638"/>
            <a:ext cx="3312000" cy="41503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Image 9">
            <a:extLst>
              <a:ext uri="{FF2B5EF4-FFF2-40B4-BE49-F238E27FC236}">
                <a16:creationId xmlns:a16="http://schemas.microsoft.com/office/drawing/2014/main" id="{71834124-1AB9-4304-8492-E8754E779A26}"/>
              </a:ext>
            </a:extLst>
          </xdr:cNvPr>
          <xdr:cNvPicPr>
            <a:picLocks noChangeAspect="1" noChangeArrowheads="1"/>
          </xdr:cNvPicPr>
        </xdr:nvPicPr>
        <xdr:blipFill>
          <a:blip xmlns:r="http://schemas.openxmlformats.org/officeDocument/2006/relationships" r:embed="rId4">
            <a:extLst>
              <a:ext uri="{BEBA8EAE-BF5A-486C-A8C5-ECC9F3942E4B}">
                <a14:imgProps xmlns:a14="http://schemas.microsoft.com/office/drawing/2010/main">
                  <a14:imgLayer r:embed="rId5">
                    <a14:imgEffect>
                      <a14:colorTemperature colorTemp="5300"/>
                    </a14:imgEffect>
                  </a14:imgLayer>
                </a14:imgProps>
              </a:ext>
              <a:ext uri="{28A0092B-C50C-407E-A947-70E740481C1C}">
                <a14:useLocalDpi xmlns:a14="http://schemas.microsoft.com/office/drawing/2010/main"/>
              </a:ext>
            </a:extLst>
          </a:blip>
          <a:srcRect/>
          <a:stretch>
            <a:fillRect/>
          </a:stretch>
        </xdr:blipFill>
        <xdr:spPr bwMode="auto">
          <a:xfrm>
            <a:off x="3920302" y="6651388"/>
            <a:ext cx="2808000" cy="3114806"/>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3" name="Groupe 12">
            <a:extLst>
              <a:ext uri="{FF2B5EF4-FFF2-40B4-BE49-F238E27FC236}">
                <a16:creationId xmlns:a16="http://schemas.microsoft.com/office/drawing/2014/main" id="{711E8C76-2D58-4982-B2B1-1EE8F47891F6}"/>
              </a:ext>
            </a:extLst>
          </xdr:cNvPr>
          <xdr:cNvGrpSpPr/>
        </xdr:nvGrpSpPr>
        <xdr:grpSpPr>
          <a:xfrm>
            <a:off x="4855172" y="5095345"/>
            <a:ext cx="2020663" cy="2110060"/>
            <a:chOff x="5499941" y="4824249"/>
            <a:chExt cx="2020663" cy="2110060"/>
          </a:xfrm>
        </xdr:grpSpPr>
        <xdr:pic>
          <xdr:nvPicPr>
            <xdr:cNvPr id="7" name="Image 6">
              <a:extLst>
                <a:ext uri="{FF2B5EF4-FFF2-40B4-BE49-F238E27FC236}">
                  <a16:creationId xmlns:a16="http://schemas.microsoft.com/office/drawing/2014/main" id="{ED24BD04-5E0C-4C5E-BC35-CF8056E55FEB}"/>
                </a:ext>
              </a:extLst>
            </xdr:cNvPr>
            <xdr:cNvPicPr>
              <a:picLocks noChangeAspect="1" noChangeArrowheads="1"/>
            </xdr:cNvPicPr>
          </xdr:nvPicPr>
          <xdr:blipFill>
            <a:blip xmlns:r="http://schemas.openxmlformats.org/officeDocument/2006/relationships" r:embed="rId6" cstate="screen">
              <a:duotone>
                <a:prstClr val="black"/>
                <a:schemeClr val="accent5">
                  <a:tint val="45000"/>
                  <a:satMod val="400000"/>
                </a:schemeClr>
              </a:duotone>
              <a:extLst>
                <a:ext uri="{28A0092B-C50C-407E-A947-70E740481C1C}">
                  <a14:useLocalDpi xmlns:a14="http://schemas.microsoft.com/office/drawing/2010/main"/>
                </a:ext>
              </a:extLst>
            </a:blip>
            <a:srcRect/>
            <a:stretch>
              <a:fillRect/>
            </a:stretch>
          </xdr:blipFill>
          <xdr:spPr bwMode="auto">
            <a:xfrm>
              <a:off x="5499941" y="5211641"/>
              <a:ext cx="828000" cy="146492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Image 10">
              <a:extLst>
                <a:ext uri="{FF2B5EF4-FFF2-40B4-BE49-F238E27FC236}">
                  <a16:creationId xmlns:a16="http://schemas.microsoft.com/office/drawing/2014/main" id="{0BAAC34C-2037-4642-BB42-A5EF067651BD}"/>
                </a:ext>
              </a:extLst>
            </xdr:cNvPr>
            <xdr:cNvPicPr>
              <a:picLocks noChangeAspect="1" noChangeArrowheads="1"/>
            </xdr:cNvPicPr>
          </xdr:nvPicPr>
          <xdr:blipFill>
            <a:blip xmlns:r="http://schemas.openxmlformats.org/officeDocument/2006/relationships" r:embed="rId7" cstate="screen">
              <a:duotone>
                <a:prstClr val="black"/>
                <a:schemeClr val="accent1">
                  <a:tint val="45000"/>
                  <a:satMod val="400000"/>
                </a:schemeClr>
              </a:duotone>
              <a:extLst>
                <a:ext uri="{28A0092B-C50C-407E-A947-70E740481C1C}">
                  <a14:useLocalDpi xmlns:a14="http://schemas.microsoft.com/office/drawing/2010/main"/>
                </a:ext>
              </a:extLst>
            </a:blip>
            <a:srcRect/>
            <a:stretch>
              <a:fillRect/>
            </a:stretch>
          </xdr:blipFill>
          <xdr:spPr bwMode="auto">
            <a:xfrm>
              <a:off x="6218604" y="5818309"/>
              <a:ext cx="1302000" cy="1116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Image 11">
              <a:extLst>
                <a:ext uri="{FF2B5EF4-FFF2-40B4-BE49-F238E27FC236}">
                  <a16:creationId xmlns:a16="http://schemas.microsoft.com/office/drawing/2014/main" id="{2C514180-54C2-4C30-A7E3-F966F67FB281}"/>
                </a:ext>
              </a:extLst>
            </xdr:cNvPr>
            <xdr:cNvPicPr>
              <a:picLocks noChangeAspect="1" noChangeArrowheads="1"/>
            </xdr:cNvPicPr>
          </xdr:nvPicPr>
          <xdr:blipFill>
            <a:blip xmlns:r="http://schemas.openxmlformats.org/officeDocument/2006/relationships" r:embed="rId8"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103327" y="4824249"/>
              <a:ext cx="1368000" cy="135667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9</xdr:col>
      <xdr:colOff>72481</xdr:colOff>
      <xdr:row>16</xdr:row>
      <xdr:rowOff>58740</xdr:rowOff>
    </xdr:from>
    <xdr:to>
      <xdr:col>9</xdr:col>
      <xdr:colOff>180481</xdr:colOff>
      <xdr:row>16</xdr:row>
      <xdr:rowOff>166740</xdr:rowOff>
    </xdr:to>
    <xdr:sp macro="" textlink="">
      <xdr:nvSpPr>
        <xdr:cNvPr id="4" name="Ellipse 3">
          <a:hlinkClick xmlns:r="http://schemas.openxmlformats.org/officeDocument/2006/relationships" r:id="rId9" tooltip="Le Bourget"/>
          <a:extLst>
            <a:ext uri="{FF2B5EF4-FFF2-40B4-BE49-F238E27FC236}">
              <a16:creationId xmlns:a16="http://schemas.microsoft.com/office/drawing/2014/main" id="{AFFF5765-D5F9-4D51-A69C-48E3A7764F93}"/>
            </a:ext>
          </a:extLst>
        </xdr:cNvPr>
        <xdr:cNvSpPr/>
      </xdr:nvSpPr>
      <xdr:spPr>
        <a:xfrm>
          <a:off x="6930481" y="318294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198453</xdr:colOff>
      <xdr:row>17</xdr:row>
      <xdr:rowOff>117746</xdr:rowOff>
    </xdr:from>
    <xdr:to>
      <xdr:col>8</xdr:col>
      <xdr:colOff>306453</xdr:colOff>
      <xdr:row>18</xdr:row>
      <xdr:rowOff>35246</xdr:rowOff>
    </xdr:to>
    <xdr:sp macro="" textlink="">
      <xdr:nvSpPr>
        <xdr:cNvPr id="5" name="Ellipse 4">
          <a:hlinkClick xmlns:r="http://schemas.openxmlformats.org/officeDocument/2006/relationships" r:id="rId10" tooltip="Clicly-la-Garenne"/>
          <a:extLst>
            <a:ext uri="{FF2B5EF4-FFF2-40B4-BE49-F238E27FC236}">
              <a16:creationId xmlns:a16="http://schemas.microsoft.com/office/drawing/2014/main" id="{0A699B40-6607-4992-9E04-B33CC1AC0B15}"/>
            </a:ext>
          </a:extLst>
        </xdr:cNvPr>
        <xdr:cNvSpPr/>
      </xdr:nvSpPr>
      <xdr:spPr>
        <a:xfrm>
          <a:off x="6294453" y="3432446"/>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46521</xdr:colOff>
      <xdr:row>14</xdr:row>
      <xdr:rowOff>90717</xdr:rowOff>
    </xdr:from>
    <xdr:to>
      <xdr:col>9</xdr:col>
      <xdr:colOff>154521</xdr:colOff>
      <xdr:row>15</xdr:row>
      <xdr:rowOff>8217</xdr:rowOff>
    </xdr:to>
    <xdr:sp macro="" textlink="">
      <xdr:nvSpPr>
        <xdr:cNvPr id="6" name="Ellipse 5">
          <a:hlinkClick xmlns:r="http://schemas.openxmlformats.org/officeDocument/2006/relationships" r:id="rId11" tooltip="Arnouville-lès-Gonesse"/>
          <a:extLst>
            <a:ext uri="{FF2B5EF4-FFF2-40B4-BE49-F238E27FC236}">
              <a16:creationId xmlns:a16="http://schemas.microsoft.com/office/drawing/2014/main" id="{A3D1FA74-8889-40B5-9A5E-BE5DEB379027}"/>
            </a:ext>
          </a:extLst>
        </xdr:cNvPr>
        <xdr:cNvSpPr/>
      </xdr:nvSpPr>
      <xdr:spPr>
        <a:xfrm>
          <a:off x="6904521" y="2833917"/>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222474</xdr:colOff>
      <xdr:row>37</xdr:row>
      <xdr:rowOff>157094</xdr:rowOff>
    </xdr:from>
    <xdr:to>
      <xdr:col>9</xdr:col>
      <xdr:colOff>330474</xdr:colOff>
      <xdr:row>38</xdr:row>
      <xdr:rowOff>74594</xdr:rowOff>
    </xdr:to>
    <xdr:sp macro="" textlink="">
      <xdr:nvSpPr>
        <xdr:cNvPr id="15" name="Ellipse 14">
          <a:hlinkClick xmlns:r="http://schemas.openxmlformats.org/officeDocument/2006/relationships" r:id="rId12" tooltip="Milly-la-Forêt"/>
          <a:extLst>
            <a:ext uri="{FF2B5EF4-FFF2-40B4-BE49-F238E27FC236}">
              <a16:creationId xmlns:a16="http://schemas.microsoft.com/office/drawing/2014/main" id="{AABB650A-3D84-42BD-95A6-97E17CF255D8}"/>
            </a:ext>
          </a:extLst>
        </xdr:cNvPr>
        <xdr:cNvSpPr/>
      </xdr:nvSpPr>
      <xdr:spPr>
        <a:xfrm>
          <a:off x="7080474" y="7281794"/>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303239</xdr:colOff>
      <xdr:row>29</xdr:row>
      <xdr:rowOff>181161</xdr:rowOff>
    </xdr:from>
    <xdr:to>
      <xdr:col>9</xdr:col>
      <xdr:colOff>411239</xdr:colOff>
      <xdr:row>30</xdr:row>
      <xdr:rowOff>98661</xdr:rowOff>
    </xdr:to>
    <xdr:sp macro="" textlink="">
      <xdr:nvSpPr>
        <xdr:cNvPr id="16" name="Ellipse 15">
          <a:hlinkClick xmlns:r="http://schemas.openxmlformats.org/officeDocument/2006/relationships" r:id="rId13" tooltip="Corbeil"/>
          <a:extLst>
            <a:ext uri="{FF2B5EF4-FFF2-40B4-BE49-F238E27FC236}">
              <a16:creationId xmlns:a16="http://schemas.microsoft.com/office/drawing/2014/main" id="{9135558E-CEC6-402B-B2AD-615CCD47C1FA}"/>
            </a:ext>
          </a:extLst>
        </xdr:cNvPr>
        <xdr:cNvSpPr/>
      </xdr:nvSpPr>
      <xdr:spPr>
        <a:xfrm>
          <a:off x="7161239" y="5781861"/>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9525</xdr:colOff>
      <xdr:row>4</xdr:row>
      <xdr:rowOff>9523</xdr:rowOff>
    </xdr:from>
    <xdr:to>
      <xdr:col>10</xdr:col>
      <xdr:colOff>2863</xdr:colOff>
      <xdr:row>42</xdr:row>
      <xdr:rowOff>6523</xdr:rowOff>
    </xdr:to>
    <xdr:pic>
      <xdr:nvPicPr>
        <xdr:cNvPr id="2" name="Image 1">
          <a:extLst>
            <a:ext uri="{FF2B5EF4-FFF2-40B4-BE49-F238E27FC236}">
              <a16:creationId xmlns:a16="http://schemas.microsoft.com/office/drawing/2014/main" id="{D15BD5A2-A427-4F88-94BA-E4A96CA71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295525" y="847723"/>
          <a:ext cx="5327338" cy="72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247650</xdr:colOff>
      <xdr:row>21</xdr:row>
      <xdr:rowOff>28575</xdr:rowOff>
    </xdr:from>
    <xdr:to>
      <xdr:col>6</xdr:col>
      <xdr:colOff>355650</xdr:colOff>
      <xdr:row>21</xdr:row>
      <xdr:rowOff>136575</xdr:rowOff>
    </xdr:to>
    <xdr:sp macro="" textlink="">
      <xdr:nvSpPr>
        <xdr:cNvPr id="3" name="Ellipse 2">
          <a:hlinkClick xmlns:r="http://schemas.openxmlformats.org/officeDocument/2006/relationships" r:id="rId2" tooltip="Bourges"/>
          <a:extLst>
            <a:ext uri="{FF2B5EF4-FFF2-40B4-BE49-F238E27FC236}">
              <a16:creationId xmlns:a16="http://schemas.microsoft.com/office/drawing/2014/main" id="{198F69E6-95A3-46C2-9897-374A68AD412F}"/>
            </a:ext>
          </a:extLst>
        </xdr:cNvPr>
        <xdr:cNvSpPr/>
      </xdr:nvSpPr>
      <xdr:spPr>
        <a:xfrm>
          <a:off x="4819650" y="41052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295275</xdr:colOff>
      <xdr:row>5</xdr:row>
      <xdr:rowOff>85725</xdr:rowOff>
    </xdr:from>
    <xdr:to>
      <xdr:col>5</xdr:col>
      <xdr:colOff>403275</xdr:colOff>
      <xdr:row>6</xdr:row>
      <xdr:rowOff>3225</xdr:rowOff>
    </xdr:to>
    <xdr:sp macro="" textlink="">
      <xdr:nvSpPr>
        <xdr:cNvPr id="4" name="Ellipse 3">
          <a:hlinkClick xmlns:r="http://schemas.openxmlformats.org/officeDocument/2006/relationships" r:id="rId3" tooltip="Brinon-sur-Sauldre"/>
          <a:extLst>
            <a:ext uri="{FF2B5EF4-FFF2-40B4-BE49-F238E27FC236}">
              <a16:creationId xmlns:a16="http://schemas.microsoft.com/office/drawing/2014/main" id="{8A036E12-07FA-410C-93F3-0727D19B242F}"/>
            </a:ext>
          </a:extLst>
        </xdr:cNvPr>
        <xdr:cNvSpPr/>
      </xdr:nvSpPr>
      <xdr:spPr>
        <a:xfrm>
          <a:off x="4105275" y="11144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57150</xdr:colOff>
      <xdr:row>18</xdr:row>
      <xdr:rowOff>38100</xdr:rowOff>
    </xdr:from>
    <xdr:to>
      <xdr:col>5</xdr:col>
      <xdr:colOff>165150</xdr:colOff>
      <xdr:row>18</xdr:row>
      <xdr:rowOff>146100</xdr:rowOff>
    </xdr:to>
    <xdr:sp macro="" textlink="">
      <xdr:nvSpPr>
        <xdr:cNvPr id="5" name="Ellipse 4">
          <a:hlinkClick xmlns:r="http://schemas.openxmlformats.org/officeDocument/2006/relationships" r:id="rId4" tooltip="Foëcy"/>
          <a:extLst>
            <a:ext uri="{FF2B5EF4-FFF2-40B4-BE49-F238E27FC236}">
              <a16:creationId xmlns:a16="http://schemas.microsoft.com/office/drawing/2014/main" id="{A8CE0F1B-BBF5-4DE3-ABB1-17DD81D107AC}"/>
            </a:ext>
          </a:extLst>
        </xdr:cNvPr>
        <xdr:cNvSpPr/>
      </xdr:nvSpPr>
      <xdr:spPr>
        <a:xfrm>
          <a:off x="3867150" y="35433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390525</xdr:colOff>
      <xdr:row>30</xdr:row>
      <xdr:rowOff>123825</xdr:rowOff>
    </xdr:from>
    <xdr:to>
      <xdr:col>6</xdr:col>
      <xdr:colOff>498525</xdr:colOff>
      <xdr:row>31</xdr:row>
      <xdr:rowOff>41325</xdr:rowOff>
    </xdr:to>
    <xdr:sp macro="" textlink="">
      <xdr:nvSpPr>
        <xdr:cNvPr id="6" name="Ellipse 5">
          <a:hlinkClick xmlns:r="http://schemas.openxmlformats.org/officeDocument/2006/relationships" r:id="rId5" tooltip="La Celle-Bruère"/>
          <a:extLst>
            <a:ext uri="{FF2B5EF4-FFF2-40B4-BE49-F238E27FC236}">
              <a16:creationId xmlns:a16="http://schemas.microsoft.com/office/drawing/2014/main" id="{4211FBF1-3419-4DAA-A311-EF6B8D688E4F}"/>
            </a:ext>
          </a:extLst>
        </xdr:cNvPr>
        <xdr:cNvSpPr/>
      </xdr:nvSpPr>
      <xdr:spPr>
        <a:xfrm>
          <a:off x="4962525" y="59150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152400</xdr:colOff>
      <xdr:row>25</xdr:row>
      <xdr:rowOff>38100</xdr:rowOff>
    </xdr:from>
    <xdr:to>
      <xdr:col>9</xdr:col>
      <xdr:colOff>260400</xdr:colOff>
      <xdr:row>25</xdr:row>
      <xdr:rowOff>146100</xdr:rowOff>
    </xdr:to>
    <xdr:sp macro="" textlink="">
      <xdr:nvSpPr>
        <xdr:cNvPr id="7" name="Ellipse 6">
          <a:hlinkClick xmlns:r="http://schemas.openxmlformats.org/officeDocument/2006/relationships" r:id="rId6" tooltip="La Guerche"/>
          <a:extLst>
            <a:ext uri="{FF2B5EF4-FFF2-40B4-BE49-F238E27FC236}">
              <a16:creationId xmlns:a16="http://schemas.microsoft.com/office/drawing/2014/main" id="{4ECF5AA8-18DF-4E9A-8B28-8A331BC348B7}"/>
            </a:ext>
          </a:extLst>
        </xdr:cNvPr>
        <xdr:cNvSpPr/>
      </xdr:nvSpPr>
      <xdr:spPr>
        <a:xfrm>
          <a:off x="7010400" y="48768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171450</xdr:colOff>
      <xdr:row>18</xdr:row>
      <xdr:rowOff>161925</xdr:rowOff>
    </xdr:from>
    <xdr:to>
      <xdr:col>5</xdr:col>
      <xdr:colOff>279450</xdr:colOff>
      <xdr:row>19</xdr:row>
      <xdr:rowOff>79425</xdr:rowOff>
    </xdr:to>
    <xdr:sp macro="" textlink="">
      <xdr:nvSpPr>
        <xdr:cNvPr id="8" name="Ellipse 7">
          <a:hlinkClick xmlns:r="http://schemas.openxmlformats.org/officeDocument/2006/relationships" r:id="rId7" tooltip="Mehun-sur-Yèvre"/>
          <a:extLst>
            <a:ext uri="{FF2B5EF4-FFF2-40B4-BE49-F238E27FC236}">
              <a16:creationId xmlns:a16="http://schemas.microsoft.com/office/drawing/2014/main" id="{E76FC07E-EA8C-4A3E-8361-91E456FB00D5}"/>
            </a:ext>
          </a:extLst>
        </xdr:cNvPr>
        <xdr:cNvSpPr/>
      </xdr:nvSpPr>
      <xdr:spPr>
        <a:xfrm>
          <a:off x="3981450" y="36671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676275</xdr:colOff>
      <xdr:row>32</xdr:row>
      <xdr:rowOff>19050</xdr:rowOff>
    </xdr:from>
    <xdr:to>
      <xdr:col>7</xdr:col>
      <xdr:colOff>22275</xdr:colOff>
      <xdr:row>32</xdr:row>
      <xdr:rowOff>127050</xdr:rowOff>
    </xdr:to>
    <xdr:sp macro="" textlink="">
      <xdr:nvSpPr>
        <xdr:cNvPr id="9" name="Ellipse 8">
          <a:hlinkClick xmlns:r="http://schemas.openxmlformats.org/officeDocument/2006/relationships" r:id="rId8" tooltip="Saint-Amand"/>
          <a:extLst>
            <a:ext uri="{FF2B5EF4-FFF2-40B4-BE49-F238E27FC236}">
              <a16:creationId xmlns:a16="http://schemas.microsoft.com/office/drawing/2014/main" id="{595DF751-7DE5-4259-AECE-868A8817570A}"/>
            </a:ext>
          </a:extLst>
        </xdr:cNvPr>
        <xdr:cNvSpPr/>
      </xdr:nvSpPr>
      <xdr:spPr>
        <a:xfrm>
          <a:off x="5248275" y="61912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400050</xdr:colOff>
      <xdr:row>23</xdr:row>
      <xdr:rowOff>142875</xdr:rowOff>
    </xdr:from>
    <xdr:to>
      <xdr:col>5</xdr:col>
      <xdr:colOff>508050</xdr:colOff>
      <xdr:row>24</xdr:row>
      <xdr:rowOff>60375</xdr:rowOff>
    </xdr:to>
    <xdr:sp macro="" textlink="">
      <xdr:nvSpPr>
        <xdr:cNvPr id="10" name="Ellipse 9">
          <a:hlinkClick xmlns:r="http://schemas.openxmlformats.org/officeDocument/2006/relationships" r:id="rId9" tooltip="Saint-Florent"/>
          <a:extLst>
            <a:ext uri="{FF2B5EF4-FFF2-40B4-BE49-F238E27FC236}">
              <a16:creationId xmlns:a16="http://schemas.microsoft.com/office/drawing/2014/main" id="{FB0D8758-3E19-4D7A-ACEF-A0D7E3E659FB}"/>
            </a:ext>
          </a:extLst>
        </xdr:cNvPr>
        <xdr:cNvSpPr/>
      </xdr:nvSpPr>
      <xdr:spPr>
        <a:xfrm>
          <a:off x="4210050" y="46005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32035</xdr:colOff>
      <xdr:row>4</xdr:row>
      <xdr:rowOff>11256</xdr:rowOff>
    </xdr:from>
    <xdr:to>
      <xdr:col>10</xdr:col>
      <xdr:colOff>761541</xdr:colOff>
      <xdr:row>36</xdr:row>
      <xdr:rowOff>71256</xdr:rowOff>
    </xdr:to>
    <xdr:pic>
      <xdr:nvPicPr>
        <xdr:cNvPr id="2" name="Image 1">
          <a:extLst>
            <a:ext uri="{FF2B5EF4-FFF2-40B4-BE49-F238E27FC236}">
              <a16:creationId xmlns:a16="http://schemas.microsoft.com/office/drawing/2014/main" id="{FE30EB77-58FC-4AD4-AA32-173F25173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318035" y="849456"/>
          <a:ext cx="6063506" cy="61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323850</xdr:colOff>
      <xdr:row>20</xdr:row>
      <xdr:rowOff>171450</xdr:rowOff>
    </xdr:from>
    <xdr:to>
      <xdr:col>9</xdr:col>
      <xdr:colOff>431850</xdr:colOff>
      <xdr:row>21</xdr:row>
      <xdr:rowOff>88950</xdr:rowOff>
    </xdr:to>
    <xdr:sp macro="" textlink="">
      <xdr:nvSpPr>
        <xdr:cNvPr id="3" name="Ellipse 2">
          <a:hlinkClick xmlns:r="http://schemas.openxmlformats.org/officeDocument/2006/relationships" r:id="rId2" tooltip="Ambrault"/>
          <a:extLst>
            <a:ext uri="{FF2B5EF4-FFF2-40B4-BE49-F238E27FC236}">
              <a16:creationId xmlns:a16="http://schemas.microsoft.com/office/drawing/2014/main" id="{93EC6A4F-CDFD-4BD9-86A3-927C8E40E54D}"/>
            </a:ext>
          </a:extLst>
        </xdr:cNvPr>
        <xdr:cNvSpPr/>
      </xdr:nvSpPr>
      <xdr:spPr>
        <a:xfrm>
          <a:off x="7181850" y="40576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276225</xdr:colOff>
      <xdr:row>14</xdr:row>
      <xdr:rowOff>47625</xdr:rowOff>
    </xdr:from>
    <xdr:to>
      <xdr:col>9</xdr:col>
      <xdr:colOff>384225</xdr:colOff>
      <xdr:row>14</xdr:row>
      <xdr:rowOff>155625</xdr:rowOff>
    </xdr:to>
    <xdr:sp macro="" textlink="">
      <xdr:nvSpPr>
        <xdr:cNvPr id="4" name="Ellipse 3">
          <a:hlinkClick xmlns:r="http://schemas.openxmlformats.org/officeDocument/2006/relationships" r:id="rId3" tooltip="Issoudun"/>
          <a:extLst>
            <a:ext uri="{FF2B5EF4-FFF2-40B4-BE49-F238E27FC236}">
              <a16:creationId xmlns:a16="http://schemas.microsoft.com/office/drawing/2014/main" id="{8E407653-CED2-4236-BAAC-66A868592B93}"/>
            </a:ext>
          </a:extLst>
        </xdr:cNvPr>
        <xdr:cNvSpPr/>
      </xdr:nvSpPr>
      <xdr:spPr>
        <a:xfrm>
          <a:off x="7134225" y="27908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676275</xdr:colOff>
      <xdr:row>20</xdr:row>
      <xdr:rowOff>47625</xdr:rowOff>
    </xdr:from>
    <xdr:to>
      <xdr:col>8</xdr:col>
      <xdr:colOff>22275</xdr:colOff>
      <xdr:row>20</xdr:row>
      <xdr:rowOff>155625</xdr:rowOff>
    </xdr:to>
    <xdr:sp macro="" textlink="">
      <xdr:nvSpPr>
        <xdr:cNvPr id="6" name="Ellipse 5">
          <a:hlinkClick xmlns:r="http://schemas.openxmlformats.org/officeDocument/2006/relationships" r:id="rId4" tooltip="Châteauroux"/>
          <a:extLst>
            <a:ext uri="{FF2B5EF4-FFF2-40B4-BE49-F238E27FC236}">
              <a16:creationId xmlns:a16="http://schemas.microsoft.com/office/drawing/2014/main" id="{743EF626-FDA9-4904-A185-4A15CE2F8534}"/>
            </a:ext>
          </a:extLst>
        </xdr:cNvPr>
        <xdr:cNvSpPr/>
      </xdr:nvSpPr>
      <xdr:spPr>
        <a:xfrm>
          <a:off x="6010275" y="39338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257175</xdr:colOff>
      <xdr:row>26</xdr:row>
      <xdr:rowOff>28575</xdr:rowOff>
    </xdr:from>
    <xdr:to>
      <xdr:col>4</xdr:col>
      <xdr:colOff>365175</xdr:colOff>
      <xdr:row>26</xdr:row>
      <xdr:rowOff>136575</xdr:rowOff>
    </xdr:to>
    <xdr:sp macro="" textlink="">
      <xdr:nvSpPr>
        <xdr:cNvPr id="7" name="Ellipse 6">
          <a:hlinkClick xmlns:r="http://schemas.openxmlformats.org/officeDocument/2006/relationships" r:id="rId5" tooltip="Le Blanc"/>
          <a:extLst>
            <a:ext uri="{FF2B5EF4-FFF2-40B4-BE49-F238E27FC236}">
              <a16:creationId xmlns:a16="http://schemas.microsoft.com/office/drawing/2014/main" id="{369D3CF6-BA86-4075-9FC2-BAB1C99EA372}"/>
            </a:ext>
          </a:extLst>
        </xdr:cNvPr>
        <xdr:cNvSpPr/>
      </xdr:nvSpPr>
      <xdr:spPr>
        <a:xfrm>
          <a:off x="3305175" y="50577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57150</xdr:colOff>
      <xdr:row>21</xdr:row>
      <xdr:rowOff>114300</xdr:rowOff>
    </xdr:from>
    <xdr:to>
      <xdr:col>8</xdr:col>
      <xdr:colOff>165150</xdr:colOff>
      <xdr:row>22</xdr:row>
      <xdr:rowOff>31800</xdr:rowOff>
    </xdr:to>
    <xdr:sp macro="" textlink="">
      <xdr:nvSpPr>
        <xdr:cNvPr id="8" name="Ellipse 7">
          <a:hlinkClick xmlns:r="http://schemas.openxmlformats.org/officeDocument/2006/relationships" r:id="rId6" tooltip="Le Poinçonnet"/>
          <a:extLst>
            <a:ext uri="{FF2B5EF4-FFF2-40B4-BE49-F238E27FC236}">
              <a16:creationId xmlns:a16="http://schemas.microsoft.com/office/drawing/2014/main" id="{26D46CFC-0692-49C9-94FA-042C1D401376}"/>
            </a:ext>
          </a:extLst>
        </xdr:cNvPr>
        <xdr:cNvSpPr/>
      </xdr:nvSpPr>
      <xdr:spPr>
        <a:xfrm>
          <a:off x="6153150" y="4191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438150</xdr:colOff>
      <xdr:row>19</xdr:row>
      <xdr:rowOff>19050</xdr:rowOff>
    </xdr:from>
    <xdr:to>
      <xdr:col>8</xdr:col>
      <xdr:colOff>546150</xdr:colOff>
      <xdr:row>19</xdr:row>
      <xdr:rowOff>127050</xdr:rowOff>
    </xdr:to>
    <xdr:sp macro="" textlink="">
      <xdr:nvSpPr>
        <xdr:cNvPr id="9" name="Ellipse 8">
          <a:hlinkClick xmlns:r="http://schemas.openxmlformats.org/officeDocument/2006/relationships" r:id="rId7" tooltip="Montierchaume"/>
          <a:extLst>
            <a:ext uri="{FF2B5EF4-FFF2-40B4-BE49-F238E27FC236}">
              <a16:creationId xmlns:a16="http://schemas.microsoft.com/office/drawing/2014/main" id="{E67EAAB9-1D2C-437F-9C7F-A65D34B0ED18}"/>
            </a:ext>
          </a:extLst>
        </xdr:cNvPr>
        <xdr:cNvSpPr/>
      </xdr:nvSpPr>
      <xdr:spPr>
        <a:xfrm>
          <a:off x="6534150" y="37147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619125</xdr:colOff>
      <xdr:row>17</xdr:row>
      <xdr:rowOff>142875</xdr:rowOff>
    </xdr:from>
    <xdr:to>
      <xdr:col>8</xdr:col>
      <xdr:colOff>727125</xdr:colOff>
      <xdr:row>18</xdr:row>
      <xdr:rowOff>60375</xdr:rowOff>
    </xdr:to>
    <xdr:sp macro="" textlink="">
      <xdr:nvSpPr>
        <xdr:cNvPr id="10" name="Ellipse 9">
          <a:hlinkClick xmlns:r="http://schemas.openxmlformats.org/officeDocument/2006/relationships" r:id="rId8" tooltip="Neuvy-Pailloux"/>
          <a:extLst>
            <a:ext uri="{FF2B5EF4-FFF2-40B4-BE49-F238E27FC236}">
              <a16:creationId xmlns:a16="http://schemas.microsoft.com/office/drawing/2014/main" id="{DD006CC3-4AEC-41A2-8AE9-B5B52D94DE19}"/>
            </a:ext>
          </a:extLst>
        </xdr:cNvPr>
        <xdr:cNvSpPr/>
      </xdr:nvSpPr>
      <xdr:spPr>
        <a:xfrm>
          <a:off x="6715125" y="34575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676275</xdr:colOff>
      <xdr:row>14</xdr:row>
      <xdr:rowOff>123825</xdr:rowOff>
    </xdr:from>
    <xdr:to>
      <xdr:col>10</xdr:col>
      <xdr:colOff>22275</xdr:colOff>
      <xdr:row>15</xdr:row>
      <xdr:rowOff>41325</xdr:rowOff>
    </xdr:to>
    <xdr:sp macro="" textlink="">
      <xdr:nvSpPr>
        <xdr:cNvPr id="11" name="Ellipse 10">
          <a:hlinkClick xmlns:r="http://schemas.openxmlformats.org/officeDocument/2006/relationships" r:id="rId9" tooltip="Issoudun"/>
          <a:extLst>
            <a:ext uri="{FF2B5EF4-FFF2-40B4-BE49-F238E27FC236}">
              <a16:creationId xmlns:a16="http://schemas.microsoft.com/office/drawing/2014/main" id="{7B228BE3-BC56-4BF1-9ACD-38B7E5D96A93}"/>
            </a:ext>
          </a:extLst>
        </xdr:cNvPr>
        <xdr:cNvSpPr/>
      </xdr:nvSpPr>
      <xdr:spPr>
        <a:xfrm>
          <a:off x="7534275" y="28670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371475</xdr:colOff>
      <xdr:row>4</xdr:row>
      <xdr:rowOff>9525</xdr:rowOff>
    </xdr:from>
    <xdr:to>
      <xdr:col>10</xdr:col>
      <xdr:colOff>299950</xdr:colOff>
      <xdr:row>38</xdr:row>
      <xdr:rowOff>105677</xdr:rowOff>
    </xdr:to>
    <xdr:pic>
      <xdr:nvPicPr>
        <xdr:cNvPr id="2" name="Image 1">
          <a:extLst>
            <a:ext uri="{FF2B5EF4-FFF2-40B4-BE49-F238E27FC236}">
              <a16:creationId xmlns:a16="http://schemas.microsoft.com/office/drawing/2014/main" id="{BAB70603-5F7B-411B-A82E-99B14C08D5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895475" y="847725"/>
          <a:ext cx="6024475" cy="6573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428625</xdr:colOff>
      <xdr:row>22</xdr:row>
      <xdr:rowOff>123825</xdr:rowOff>
    </xdr:from>
    <xdr:to>
      <xdr:col>3</xdr:col>
      <xdr:colOff>536625</xdr:colOff>
      <xdr:row>23</xdr:row>
      <xdr:rowOff>41325</xdr:rowOff>
    </xdr:to>
    <xdr:sp macro="" textlink="">
      <xdr:nvSpPr>
        <xdr:cNvPr id="3" name="Ellipse 2">
          <a:hlinkClick xmlns:r="http://schemas.openxmlformats.org/officeDocument/2006/relationships" r:id="rId2" tooltip="Chinon"/>
          <a:extLst>
            <a:ext uri="{FF2B5EF4-FFF2-40B4-BE49-F238E27FC236}">
              <a16:creationId xmlns:a16="http://schemas.microsoft.com/office/drawing/2014/main" id="{11F9632F-0300-4955-8184-73893E14231F}"/>
            </a:ext>
          </a:extLst>
        </xdr:cNvPr>
        <xdr:cNvSpPr/>
      </xdr:nvSpPr>
      <xdr:spPr>
        <a:xfrm>
          <a:off x="2714625" y="43910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419100</xdr:colOff>
      <xdr:row>17</xdr:row>
      <xdr:rowOff>9525</xdr:rowOff>
    </xdr:from>
    <xdr:to>
      <xdr:col>8</xdr:col>
      <xdr:colOff>527100</xdr:colOff>
      <xdr:row>17</xdr:row>
      <xdr:rowOff>117525</xdr:rowOff>
    </xdr:to>
    <xdr:sp macro="" textlink="">
      <xdr:nvSpPr>
        <xdr:cNvPr id="4" name="Ellipse 3">
          <a:hlinkClick xmlns:r="http://schemas.openxmlformats.org/officeDocument/2006/relationships" r:id="rId3" tooltip="Chenonceaux"/>
          <a:extLst>
            <a:ext uri="{FF2B5EF4-FFF2-40B4-BE49-F238E27FC236}">
              <a16:creationId xmlns:a16="http://schemas.microsoft.com/office/drawing/2014/main" id="{E3102C9D-02DC-45E1-820E-8D46961D029C}"/>
            </a:ext>
          </a:extLst>
        </xdr:cNvPr>
        <xdr:cNvSpPr/>
      </xdr:nvSpPr>
      <xdr:spPr>
        <a:xfrm>
          <a:off x="6515100" y="33242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752475</xdr:colOff>
      <xdr:row>28</xdr:row>
      <xdr:rowOff>57150</xdr:rowOff>
    </xdr:from>
    <xdr:to>
      <xdr:col>4</xdr:col>
      <xdr:colOff>98475</xdr:colOff>
      <xdr:row>28</xdr:row>
      <xdr:rowOff>165150</xdr:rowOff>
    </xdr:to>
    <xdr:sp macro="" textlink="">
      <xdr:nvSpPr>
        <xdr:cNvPr id="5" name="Ellipse 4">
          <a:hlinkClick xmlns:r="http://schemas.openxmlformats.org/officeDocument/2006/relationships" r:id="rId4" tooltip="Richelieu"/>
          <a:extLst>
            <a:ext uri="{FF2B5EF4-FFF2-40B4-BE49-F238E27FC236}">
              <a16:creationId xmlns:a16="http://schemas.microsoft.com/office/drawing/2014/main" id="{DAF09CA5-4409-4BFE-BAE9-6AAD592A5780}"/>
            </a:ext>
          </a:extLst>
        </xdr:cNvPr>
        <xdr:cNvSpPr/>
      </xdr:nvSpPr>
      <xdr:spPr>
        <a:xfrm>
          <a:off x="3038475" y="54673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400050</xdr:colOff>
      <xdr:row>15</xdr:row>
      <xdr:rowOff>19050</xdr:rowOff>
    </xdr:from>
    <xdr:to>
      <xdr:col>6</xdr:col>
      <xdr:colOff>508050</xdr:colOff>
      <xdr:row>15</xdr:row>
      <xdr:rowOff>127050</xdr:rowOff>
    </xdr:to>
    <xdr:sp macro="" textlink="">
      <xdr:nvSpPr>
        <xdr:cNvPr id="6" name="Ellipse 5">
          <a:hlinkClick xmlns:r="http://schemas.openxmlformats.org/officeDocument/2006/relationships" r:id="rId5" tooltip="Saint-Pierre-des-Corps"/>
          <a:extLst>
            <a:ext uri="{FF2B5EF4-FFF2-40B4-BE49-F238E27FC236}">
              <a16:creationId xmlns:a16="http://schemas.microsoft.com/office/drawing/2014/main" id="{FEC5369A-5ECF-460C-AC2E-DADFF8E04EF1}"/>
            </a:ext>
          </a:extLst>
        </xdr:cNvPr>
        <xdr:cNvSpPr/>
      </xdr:nvSpPr>
      <xdr:spPr>
        <a:xfrm>
          <a:off x="4972050" y="29527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171450</xdr:colOff>
      <xdr:row>14</xdr:row>
      <xdr:rowOff>123825</xdr:rowOff>
    </xdr:from>
    <xdr:to>
      <xdr:col>6</xdr:col>
      <xdr:colOff>315450</xdr:colOff>
      <xdr:row>15</xdr:row>
      <xdr:rowOff>78204</xdr:rowOff>
    </xdr:to>
    <xdr:sp macro="" textlink="">
      <xdr:nvSpPr>
        <xdr:cNvPr id="7" name="Étoile : 5 branches 6">
          <a:hlinkClick xmlns:r="http://schemas.openxmlformats.org/officeDocument/2006/relationships" r:id="rId6" tooltip="Tours"/>
          <a:extLst>
            <a:ext uri="{FF2B5EF4-FFF2-40B4-BE49-F238E27FC236}">
              <a16:creationId xmlns:a16="http://schemas.microsoft.com/office/drawing/2014/main" id="{919F7A79-E83B-4D16-97B0-79DE8A526B90}"/>
            </a:ext>
          </a:extLst>
        </xdr:cNvPr>
        <xdr:cNvSpPr>
          <a:spLocks noChangeAspect="1"/>
        </xdr:cNvSpPr>
      </xdr:nvSpPr>
      <xdr:spPr>
        <a:xfrm>
          <a:off x="4743450" y="2867025"/>
          <a:ext cx="144000" cy="144879"/>
        </a:xfrm>
        <a:prstGeom prst="star5">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9525</xdr:colOff>
      <xdr:row>4</xdr:row>
      <xdr:rowOff>0</xdr:rowOff>
    </xdr:from>
    <xdr:to>
      <xdr:col>10</xdr:col>
      <xdr:colOff>748725</xdr:colOff>
      <xdr:row>34</xdr:row>
      <xdr:rowOff>45000</xdr:rowOff>
    </xdr:to>
    <xdr:pic>
      <xdr:nvPicPr>
        <xdr:cNvPr id="2" name="Image 1">
          <a:extLst>
            <a:ext uri="{FF2B5EF4-FFF2-40B4-BE49-F238E27FC236}">
              <a16:creationId xmlns:a16="http://schemas.microsoft.com/office/drawing/2014/main" id="{3A80DF1D-7E91-420E-B1B5-D04BD4D447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33525" y="838200"/>
          <a:ext cx="6835200" cy="57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695325</xdr:colOff>
      <xdr:row>21</xdr:row>
      <xdr:rowOff>47625</xdr:rowOff>
    </xdr:from>
    <xdr:to>
      <xdr:col>6</xdr:col>
      <xdr:colOff>41325</xdr:colOff>
      <xdr:row>21</xdr:row>
      <xdr:rowOff>155625</xdr:rowOff>
    </xdr:to>
    <xdr:sp macro="" textlink="">
      <xdr:nvSpPr>
        <xdr:cNvPr id="3" name="Ellipse 2">
          <a:hlinkClick xmlns:r="http://schemas.openxmlformats.org/officeDocument/2006/relationships" r:id="rId2" tooltip="Blois"/>
          <a:extLst>
            <a:ext uri="{FF2B5EF4-FFF2-40B4-BE49-F238E27FC236}">
              <a16:creationId xmlns:a16="http://schemas.microsoft.com/office/drawing/2014/main" id="{6F1F6125-7FAA-49E3-91E1-FB2F3B719A01}"/>
            </a:ext>
          </a:extLst>
        </xdr:cNvPr>
        <xdr:cNvSpPr/>
      </xdr:nvSpPr>
      <xdr:spPr>
        <a:xfrm>
          <a:off x="4505325" y="41243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533400</xdr:colOff>
      <xdr:row>23</xdr:row>
      <xdr:rowOff>133350</xdr:rowOff>
    </xdr:from>
    <xdr:to>
      <xdr:col>6</xdr:col>
      <xdr:colOff>641400</xdr:colOff>
      <xdr:row>24</xdr:row>
      <xdr:rowOff>50850</xdr:rowOff>
    </xdr:to>
    <xdr:sp macro="" textlink="">
      <xdr:nvSpPr>
        <xdr:cNvPr id="4" name="Ellipse 3">
          <a:hlinkClick xmlns:r="http://schemas.openxmlformats.org/officeDocument/2006/relationships" r:id="rId3" tooltip="Cour-Cherverny"/>
          <a:extLst>
            <a:ext uri="{FF2B5EF4-FFF2-40B4-BE49-F238E27FC236}">
              <a16:creationId xmlns:a16="http://schemas.microsoft.com/office/drawing/2014/main" id="{925A9915-1A11-45A0-9C18-78E657D2C57C}"/>
            </a:ext>
          </a:extLst>
        </xdr:cNvPr>
        <xdr:cNvSpPr/>
      </xdr:nvSpPr>
      <xdr:spPr>
        <a:xfrm>
          <a:off x="5105400" y="45910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609600</xdr:colOff>
      <xdr:row>30</xdr:row>
      <xdr:rowOff>133350</xdr:rowOff>
    </xdr:from>
    <xdr:to>
      <xdr:col>7</xdr:col>
      <xdr:colOff>717600</xdr:colOff>
      <xdr:row>31</xdr:row>
      <xdr:rowOff>50850</xdr:rowOff>
    </xdr:to>
    <xdr:sp macro="" textlink="">
      <xdr:nvSpPr>
        <xdr:cNvPr id="5" name="Ellipse 4">
          <a:hlinkClick xmlns:r="http://schemas.openxmlformats.org/officeDocument/2006/relationships" r:id="rId4" tooltip="Gièvres"/>
          <a:extLst>
            <a:ext uri="{FF2B5EF4-FFF2-40B4-BE49-F238E27FC236}">
              <a16:creationId xmlns:a16="http://schemas.microsoft.com/office/drawing/2014/main" id="{2964D58F-1BDD-4119-BA53-45A99680B2E6}"/>
            </a:ext>
          </a:extLst>
        </xdr:cNvPr>
        <xdr:cNvSpPr/>
      </xdr:nvSpPr>
      <xdr:spPr>
        <a:xfrm>
          <a:off x="5943600" y="59245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295275</xdr:colOff>
      <xdr:row>13</xdr:row>
      <xdr:rowOff>47625</xdr:rowOff>
    </xdr:from>
    <xdr:to>
      <xdr:col>6</xdr:col>
      <xdr:colOff>403275</xdr:colOff>
      <xdr:row>13</xdr:row>
      <xdr:rowOff>155625</xdr:rowOff>
    </xdr:to>
    <xdr:sp macro="" textlink="">
      <xdr:nvSpPr>
        <xdr:cNvPr id="6" name="Ellipse 5">
          <a:hlinkClick xmlns:r="http://schemas.openxmlformats.org/officeDocument/2006/relationships" r:id="rId5" tooltip="Marchenoir"/>
          <a:extLst>
            <a:ext uri="{FF2B5EF4-FFF2-40B4-BE49-F238E27FC236}">
              <a16:creationId xmlns:a16="http://schemas.microsoft.com/office/drawing/2014/main" id="{2734E576-CBC9-4BAF-ABCF-30ED1D233FE8}"/>
            </a:ext>
          </a:extLst>
        </xdr:cNvPr>
        <xdr:cNvSpPr/>
      </xdr:nvSpPr>
      <xdr:spPr>
        <a:xfrm>
          <a:off x="4867275" y="26003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447675</xdr:colOff>
      <xdr:row>22</xdr:row>
      <xdr:rowOff>28575</xdr:rowOff>
    </xdr:from>
    <xdr:to>
      <xdr:col>6</xdr:col>
      <xdr:colOff>555675</xdr:colOff>
      <xdr:row>22</xdr:row>
      <xdr:rowOff>136575</xdr:rowOff>
    </xdr:to>
    <xdr:sp macro="" textlink="">
      <xdr:nvSpPr>
        <xdr:cNvPr id="7" name="Ellipse 6">
          <a:hlinkClick xmlns:r="http://schemas.openxmlformats.org/officeDocument/2006/relationships" r:id="rId6" tooltip="Mont"/>
          <a:extLst>
            <a:ext uri="{FF2B5EF4-FFF2-40B4-BE49-F238E27FC236}">
              <a16:creationId xmlns:a16="http://schemas.microsoft.com/office/drawing/2014/main" id="{9B8B9DBA-A383-46FA-9C35-223D8FCD15C8}"/>
            </a:ext>
          </a:extLst>
        </xdr:cNvPr>
        <xdr:cNvSpPr/>
      </xdr:nvSpPr>
      <xdr:spPr>
        <a:xfrm>
          <a:off x="5019675" y="42957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333375</xdr:colOff>
      <xdr:row>26</xdr:row>
      <xdr:rowOff>142875</xdr:rowOff>
    </xdr:from>
    <xdr:to>
      <xdr:col>7</xdr:col>
      <xdr:colOff>441375</xdr:colOff>
      <xdr:row>27</xdr:row>
      <xdr:rowOff>60375</xdr:rowOff>
    </xdr:to>
    <xdr:sp macro="" textlink="">
      <xdr:nvSpPr>
        <xdr:cNvPr id="8" name="Ellipse 7">
          <a:hlinkClick xmlns:r="http://schemas.openxmlformats.org/officeDocument/2006/relationships" r:id="rId7" tooltip="Mur-de-Sologne"/>
          <a:extLst>
            <a:ext uri="{FF2B5EF4-FFF2-40B4-BE49-F238E27FC236}">
              <a16:creationId xmlns:a16="http://schemas.microsoft.com/office/drawing/2014/main" id="{29174AFF-A752-4124-AB9F-7E972A328A9B}"/>
            </a:ext>
          </a:extLst>
        </xdr:cNvPr>
        <xdr:cNvSpPr/>
      </xdr:nvSpPr>
      <xdr:spPr>
        <a:xfrm>
          <a:off x="5667375" y="51720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600075</xdr:colOff>
      <xdr:row>29</xdr:row>
      <xdr:rowOff>85725</xdr:rowOff>
    </xdr:from>
    <xdr:to>
      <xdr:col>7</xdr:col>
      <xdr:colOff>708075</xdr:colOff>
      <xdr:row>30</xdr:row>
      <xdr:rowOff>3225</xdr:rowOff>
    </xdr:to>
    <xdr:sp macro="" textlink="">
      <xdr:nvSpPr>
        <xdr:cNvPr id="9" name="Ellipse 8">
          <a:hlinkClick xmlns:r="http://schemas.openxmlformats.org/officeDocument/2006/relationships" r:id="rId8" tooltip="Pruniers"/>
          <a:extLst>
            <a:ext uri="{FF2B5EF4-FFF2-40B4-BE49-F238E27FC236}">
              <a16:creationId xmlns:a16="http://schemas.microsoft.com/office/drawing/2014/main" id="{500B7EAA-5EB8-41E4-ACDC-E9A856F94852}"/>
            </a:ext>
          </a:extLst>
        </xdr:cNvPr>
        <xdr:cNvSpPr/>
      </xdr:nvSpPr>
      <xdr:spPr>
        <a:xfrm>
          <a:off x="5934075" y="56864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171450</xdr:colOff>
      <xdr:row>28</xdr:row>
      <xdr:rowOff>95250</xdr:rowOff>
    </xdr:from>
    <xdr:to>
      <xdr:col>8</xdr:col>
      <xdr:colOff>279450</xdr:colOff>
      <xdr:row>29</xdr:row>
      <xdr:rowOff>12750</xdr:rowOff>
    </xdr:to>
    <xdr:sp macro="" textlink="">
      <xdr:nvSpPr>
        <xdr:cNvPr id="10" name="Ellipse 9">
          <a:hlinkClick xmlns:r="http://schemas.openxmlformats.org/officeDocument/2006/relationships" r:id="rId9" tooltip="Romorantin"/>
          <a:extLst>
            <a:ext uri="{FF2B5EF4-FFF2-40B4-BE49-F238E27FC236}">
              <a16:creationId xmlns:a16="http://schemas.microsoft.com/office/drawing/2014/main" id="{3546FC39-C307-4A76-9D1A-2BC7CF0B936D}"/>
            </a:ext>
          </a:extLst>
        </xdr:cNvPr>
        <xdr:cNvSpPr/>
      </xdr:nvSpPr>
      <xdr:spPr>
        <a:xfrm>
          <a:off x="6267450" y="55054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171450</xdr:colOff>
      <xdr:row>31</xdr:row>
      <xdr:rowOff>47625</xdr:rowOff>
    </xdr:from>
    <xdr:to>
      <xdr:col>6</xdr:col>
      <xdr:colOff>279450</xdr:colOff>
      <xdr:row>31</xdr:row>
      <xdr:rowOff>155625</xdr:rowOff>
    </xdr:to>
    <xdr:sp macro="" textlink="">
      <xdr:nvSpPr>
        <xdr:cNvPr id="11" name="Ellipse 10">
          <a:hlinkClick xmlns:r="http://schemas.openxmlformats.org/officeDocument/2006/relationships" r:id="rId10" tooltip="Saint-Aignan-Noyers"/>
          <a:extLst>
            <a:ext uri="{FF2B5EF4-FFF2-40B4-BE49-F238E27FC236}">
              <a16:creationId xmlns:a16="http://schemas.microsoft.com/office/drawing/2014/main" id="{5D5B5306-8D83-412E-A358-2351F6950DCB}"/>
            </a:ext>
          </a:extLst>
        </xdr:cNvPr>
        <xdr:cNvSpPr/>
      </xdr:nvSpPr>
      <xdr:spPr>
        <a:xfrm>
          <a:off x="4743450" y="60293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190500</xdr:colOff>
      <xdr:row>30</xdr:row>
      <xdr:rowOff>180975</xdr:rowOff>
    </xdr:from>
    <xdr:to>
      <xdr:col>7</xdr:col>
      <xdr:colOff>298500</xdr:colOff>
      <xdr:row>31</xdr:row>
      <xdr:rowOff>98475</xdr:rowOff>
    </xdr:to>
    <xdr:sp macro="" textlink="">
      <xdr:nvSpPr>
        <xdr:cNvPr id="12" name="Ellipse 11">
          <a:hlinkClick xmlns:r="http://schemas.openxmlformats.org/officeDocument/2006/relationships" r:id="rId11" tooltip="Selles-sur-Cher"/>
          <a:extLst>
            <a:ext uri="{FF2B5EF4-FFF2-40B4-BE49-F238E27FC236}">
              <a16:creationId xmlns:a16="http://schemas.microsoft.com/office/drawing/2014/main" id="{D3670E34-CE30-4F8C-BB6A-4992E2BE44FB}"/>
            </a:ext>
          </a:extLst>
        </xdr:cNvPr>
        <xdr:cNvSpPr/>
      </xdr:nvSpPr>
      <xdr:spPr>
        <a:xfrm>
          <a:off x="5524500" y="59721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390525</xdr:colOff>
      <xdr:row>4</xdr:row>
      <xdr:rowOff>9525</xdr:rowOff>
    </xdr:from>
    <xdr:to>
      <xdr:col>11</xdr:col>
      <xdr:colOff>409829</xdr:colOff>
      <xdr:row>35</xdr:row>
      <xdr:rowOff>180975</xdr:rowOff>
    </xdr:to>
    <xdr:pic>
      <xdr:nvPicPr>
        <xdr:cNvPr id="3" name="Image 2">
          <a:extLst>
            <a:ext uri="{FF2B5EF4-FFF2-40B4-BE49-F238E27FC236}">
              <a16:creationId xmlns:a16="http://schemas.microsoft.com/office/drawing/2014/main" id="{E7D03A96-24EC-45F1-B1FB-D37535DDD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52525" y="847725"/>
          <a:ext cx="7639304" cy="607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666750</xdr:colOff>
      <xdr:row>20</xdr:row>
      <xdr:rowOff>19050</xdr:rowOff>
    </xdr:from>
    <xdr:to>
      <xdr:col>4</xdr:col>
      <xdr:colOff>12750</xdr:colOff>
      <xdr:row>20</xdr:row>
      <xdr:rowOff>127050</xdr:rowOff>
    </xdr:to>
    <xdr:sp macro="" textlink="">
      <xdr:nvSpPr>
        <xdr:cNvPr id="4" name="Ellipse 3">
          <a:hlinkClick xmlns:r="http://schemas.openxmlformats.org/officeDocument/2006/relationships" r:id="rId2" tooltip="Orléans"/>
          <a:extLst>
            <a:ext uri="{FF2B5EF4-FFF2-40B4-BE49-F238E27FC236}">
              <a16:creationId xmlns:a16="http://schemas.microsoft.com/office/drawing/2014/main" id="{5A552130-E88C-4431-B1AF-247E96F856A6}"/>
            </a:ext>
          </a:extLst>
        </xdr:cNvPr>
        <xdr:cNvSpPr/>
      </xdr:nvSpPr>
      <xdr:spPr>
        <a:xfrm>
          <a:off x="2952750" y="39052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190500</xdr:colOff>
      <xdr:row>18</xdr:row>
      <xdr:rowOff>95250</xdr:rowOff>
    </xdr:from>
    <xdr:to>
      <xdr:col>3</xdr:col>
      <xdr:colOff>298500</xdr:colOff>
      <xdr:row>19</xdr:row>
      <xdr:rowOff>12750</xdr:rowOff>
    </xdr:to>
    <xdr:sp macro="" textlink="">
      <xdr:nvSpPr>
        <xdr:cNvPr id="5" name="Ellipse 4">
          <a:hlinkClick xmlns:r="http://schemas.openxmlformats.org/officeDocument/2006/relationships" r:id="rId3" tooltip="Bucy-Saint-Lihard"/>
          <a:extLst>
            <a:ext uri="{FF2B5EF4-FFF2-40B4-BE49-F238E27FC236}">
              <a16:creationId xmlns:a16="http://schemas.microsoft.com/office/drawing/2014/main" id="{6E2F2E40-6BEB-41F6-906D-ED871DFA1133}"/>
            </a:ext>
          </a:extLst>
        </xdr:cNvPr>
        <xdr:cNvSpPr/>
      </xdr:nvSpPr>
      <xdr:spPr>
        <a:xfrm>
          <a:off x="2476500" y="36004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314325</xdr:colOff>
      <xdr:row>28</xdr:row>
      <xdr:rowOff>0</xdr:rowOff>
    </xdr:from>
    <xdr:to>
      <xdr:col>8</xdr:col>
      <xdr:colOff>422325</xdr:colOff>
      <xdr:row>28</xdr:row>
      <xdr:rowOff>108000</xdr:rowOff>
    </xdr:to>
    <xdr:sp macro="" textlink="">
      <xdr:nvSpPr>
        <xdr:cNvPr id="6" name="Ellipse 5">
          <a:hlinkClick xmlns:r="http://schemas.openxmlformats.org/officeDocument/2006/relationships" r:id="rId4" tooltip="Gien"/>
          <a:extLst>
            <a:ext uri="{FF2B5EF4-FFF2-40B4-BE49-F238E27FC236}">
              <a16:creationId xmlns:a16="http://schemas.microsoft.com/office/drawing/2014/main" id="{31576F21-83C5-43EE-8246-0FE8D77C7167}"/>
            </a:ext>
          </a:extLst>
        </xdr:cNvPr>
        <xdr:cNvSpPr/>
      </xdr:nvSpPr>
      <xdr:spPr>
        <a:xfrm>
          <a:off x="6410325" y="54102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19050</xdr:colOff>
      <xdr:row>27</xdr:row>
      <xdr:rowOff>28575</xdr:rowOff>
    </xdr:from>
    <xdr:to>
      <xdr:col>4</xdr:col>
      <xdr:colOff>127050</xdr:colOff>
      <xdr:row>27</xdr:row>
      <xdr:rowOff>136575</xdr:rowOff>
    </xdr:to>
    <xdr:sp macro="" textlink="">
      <xdr:nvSpPr>
        <xdr:cNvPr id="7" name="Ellipse 6">
          <a:hlinkClick xmlns:r="http://schemas.openxmlformats.org/officeDocument/2006/relationships" r:id="rId5" tooltip="La Ferté-Saint-Aubin"/>
          <a:extLst>
            <a:ext uri="{FF2B5EF4-FFF2-40B4-BE49-F238E27FC236}">
              <a16:creationId xmlns:a16="http://schemas.microsoft.com/office/drawing/2014/main" id="{419816BD-B303-4F92-84A5-370FA4742737}"/>
            </a:ext>
          </a:extLst>
        </xdr:cNvPr>
        <xdr:cNvSpPr/>
      </xdr:nvSpPr>
      <xdr:spPr>
        <a:xfrm>
          <a:off x="3067050" y="52482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9523</xdr:colOff>
      <xdr:row>4</xdr:row>
      <xdr:rowOff>9524</xdr:rowOff>
    </xdr:from>
    <xdr:to>
      <xdr:col>11</xdr:col>
      <xdr:colOff>12008</xdr:colOff>
      <xdr:row>35</xdr:row>
      <xdr:rowOff>152024</xdr:rowOff>
    </xdr:to>
    <xdr:pic>
      <xdr:nvPicPr>
        <xdr:cNvPr id="2" name="Image 1">
          <a:extLst>
            <a:ext uri="{FF2B5EF4-FFF2-40B4-BE49-F238E27FC236}">
              <a16:creationId xmlns:a16="http://schemas.microsoft.com/office/drawing/2014/main" id="{E537EEDB-9976-492B-A57B-D297AB3BC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295523" y="847724"/>
          <a:ext cx="6098485" cy="6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590550</xdr:colOff>
      <xdr:row>8</xdr:row>
      <xdr:rowOff>38100</xdr:rowOff>
    </xdr:from>
    <xdr:to>
      <xdr:col>6</xdr:col>
      <xdr:colOff>698550</xdr:colOff>
      <xdr:row>8</xdr:row>
      <xdr:rowOff>146100</xdr:rowOff>
    </xdr:to>
    <xdr:sp macro="" textlink="">
      <xdr:nvSpPr>
        <xdr:cNvPr id="3" name="Ellipse 2">
          <a:hlinkClick xmlns:r="http://schemas.openxmlformats.org/officeDocument/2006/relationships" r:id="rId2" tooltip="Clamecy"/>
          <a:extLst>
            <a:ext uri="{FF2B5EF4-FFF2-40B4-BE49-F238E27FC236}">
              <a16:creationId xmlns:a16="http://schemas.microsoft.com/office/drawing/2014/main" id="{79F8FD5B-8C3C-4798-BF12-C64291944910}"/>
            </a:ext>
          </a:extLst>
        </xdr:cNvPr>
        <xdr:cNvSpPr/>
      </xdr:nvSpPr>
      <xdr:spPr>
        <a:xfrm>
          <a:off x="5162550" y="16383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342900</xdr:colOff>
      <xdr:row>9</xdr:row>
      <xdr:rowOff>95250</xdr:rowOff>
    </xdr:from>
    <xdr:to>
      <xdr:col>3</xdr:col>
      <xdr:colOff>450900</xdr:colOff>
      <xdr:row>10</xdr:row>
      <xdr:rowOff>12750</xdr:rowOff>
    </xdr:to>
    <xdr:sp macro="" textlink="">
      <xdr:nvSpPr>
        <xdr:cNvPr id="4" name="Ellipse 3">
          <a:hlinkClick xmlns:r="http://schemas.openxmlformats.org/officeDocument/2006/relationships" r:id="rId3" tooltip="Cosne"/>
          <a:extLst>
            <a:ext uri="{FF2B5EF4-FFF2-40B4-BE49-F238E27FC236}">
              <a16:creationId xmlns:a16="http://schemas.microsoft.com/office/drawing/2014/main" id="{5E3B4758-E7D9-45E1-80F5-233614857CC8}"/>
            </a:ext>
          </a:extLst>
        </xdr:cNvPr>
        <xdr:cNvSpPr/>
      </xdr:nvSpPr>
      <xdr:spPr>
        <a:xfrm>
          <a:off x="2628900" y="18859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342900</xdr:colOff>
      <xdr:row>29</xdr:row>
      <xdr:rowOff>85725</xdr:rowOff>
    </xdr:from>
    <xdr:to>
      <xdr:col>6</xdr:col>
      <xdr:colOff>450900</xdr:colOff>
      <xdr:row>30</xdr:row>
      <xdr:rowOff>3225</xdr:rowOff>
    </xdr:to>
    <xdr:sp macro="" textlink="">
      <xdr:nvSpPr>
        <xdr:cNvPr id="5" name="Ellipse 4">
          <a:hlinkClick xmlns:r="http://schemas.openxmlformats.org/officeDocument/2006/relationships" r:id="rId4" tooltip="Decize"/>
          <a:extLst>
            <a:ext uri="{FF2B5EF4-FFF2-40B4-BE49-F238E27FC236}">
              <a16:creationId xmlns:a16="http://schemas.microsoft.com/office/drawing/2014/main" id="{70EA15D0-F7AE-4954-AA11-64D94152125C}"/>
            </a:ext>
          </a:extLst>
        </xdr:cNvPr>
        <xdr:cNvSpPr/>
      </xdr:nvSpPr>
      <xdr:spPr>
        <a:xfrm>
          <a:off x="4914900" y="56864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390525</xdr:colOff>
      <xdr:row>10</xdr:row>
      <xdr:rowOff>171450</xdr:rowOff>
    </xdr:from>
    <xdr:to>
      <xdr:col>4</xdr:col>
      <xdr:colOff>498525</xdr:colOff>
      <xdr:row>11</xdr:row>
      <xdr:rowOff>88950</xdr:rowOff>
    </xdr:to>
    <xdr:sp macro="" textlink="">
      <xdr:nvSpPr>
        <xdr:cNvPr id="6" name="Ellipse 5">
          <a:hlinkClick xmlns:r="http://schemas.openxmlformats.org/officeDocument/2006/relationships" r:id="rId5" tooltip="Donzy"/>
          <a:extLst>
            <a:ext uri="{FF2B5EF4-FFF2-40B4-BE49-F238E27FC236}">
              <a16:creationId xmlns:a16="http://schemas.microsoft.com/office/drawing/2014/main" id="{340E45B2-FE37-41FB-B7B2-3D2B59F095F3}"/>
            </a:ext>
          </a:extLst>
        </xdr:cNvPr>
        <xdr:cNvSpPr/>
      </xdr:nvSpPr>
      <xdr:spPr>
        <a:xfrm>
          <a:off x="3438525" y="21526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714375</xdr:colOff>
      <xdr:row>29</xdr:row>
      <xdr:rowOff>38100</xdr:rowOff>
    </xdr:from>
    <xdr:to>
      <xdr:col>7</xdr:col>
      <xdr:colOff>60375</xdr:colOff>
      <xdr:row>29</xdr:row>
      <xdr:rowOff>146100</xdr:rowOff>
    </xdr:to>
    <xdr:sp macro="" textlink="">
      <xdr:nvSpPr>
        <xdr:cNvPr id="7" name="Ellipse 6">
          <a:hlinkClick xmlns:r="http://schemas.openxmlformats.org/officeDocument/2006/relationships" r:id="rId6" tooltip="Marcy"/>
          <a:extLst>
            <a:ext uri="{FF2B5EF4-FFF2-40B4-BE49-F238E27FC236}">
              <a16:creationId xmlns:a16="http://schemas.microsoft.com/office/drawing/2014/main" id="{26271F7F-0BA3-492C-A2E4-417130D4B760}"/>
            </a:ext>
          </a:extLst>
        </xdr:cNvPr>
        <xdr:cNvSpPr/>
      </xdr:nvSpPr>
      <xdr:spPr>
        <a:xfrm>
          <a:off x="5286375" y="56388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323850</xdr:colOff>
      <xdr:row>28</xdr:row>
      <xdr:rowOff>28575</xdr:rowOff>
    </xdr:from>
    <xdr:to>
      <xdr:col>4</xdr:col>
      <xdr:colOff>431850</xdr:colOff>
      <xdr:row>28</xdr:row>
      <xdr:rowOff>136575</xdr:rowOff>
    </xdr:to>
    <xdr:sp macro="" textlink="">
      <xdr:nvSpPr>
        <xdr:cNvPr id="8" name="Ellipse 7">
          <a:hlinkClick xmlns:r="http://schemas.openxmlformats.org/officeDocument/2006/relationships" r:id="rId7" tooltip="Mars-sur-Allier"/>
          <a:extLst>
            <a:ext uri="{FF2B5EF4-FFF2-40B4-BE49-F238E27FC236}">
              <a16:creationId xmlns:a16="http://schemas.microsoft.com/office/drawing/2014/main" id="{1A00DCCD-4443-4CFC-B9B1-106FD5A4FD77}"/>
            </a:ext>
          </a:extLst>
        </xdr:cNvPr>
        <xdr:cNvSpPr/>
      </xdr:nvSpPr>
      <xdr:spPr>
        <a:xfrm>
          <a:off x="3371850" y="54387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657225</xdr:colOff>
      <xdr:row>15</xdr:row>
      <xdr:rowOff>152400</xdr:rowOff>
    </xdr:from>
    <xdr:to>
      <xdr:col>4</xdr:col>
      <xdr:colOff>3225</xdr:colOff>
      <xdr:row>16</xdr:row>
      <xdr:rowOff>69900</xdr:rowOff>
    </xdr:to>
    <xdr:sp macro="" textlink="">
      <xdr:nvSpPr>
        <xdr:cNvPr id="9" name="Ellipse 8">
          <a:hlinkClick xmlns:r="http://schemas.openxmlformats.org/officeDocument/2006/relationships" r:id="rId8" tooltip="Mesves-sur-Loire"/>
          <a:extLst>
            <a:ext uri="{FF2B5EF4-FFF2-40B4-BE49-F238E27FC236}">
              <a16:creationId xmlns:a16="http://schemas.microsoft.com/office/drawing/2014/main" id="{21692C1B-F767-4F2E-8860-B49F79821109}"/>
            </a:ext>
          </a:extLst>
        </xdr:cNvPr>
        <xdr:cNvSpPr/>
      </xdr:nvSpPr>
      <xdr:spPr>
        <a:xfrm>
          <a:off x="2943225" y="30861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390525</xdr:colOff>
      <xdr:row>24</xdr:row>
      <xdr:rowOff>123825</xdr:rowOff>
    </xdr:from>
    <xdr:to>
      <xdr:col>8</xdr:col>
      <xdr:colOff>498525</xdr:colOff>
      <xdr:row>25</xdr:row>
      <xdr:rowOff>41325</xdr:rowOff>
    </xdr:to>
    <xdr:sp macro="" textlink="">
      <xdr:nvSpPr>
        <xdr:cNvPr id="10" name="Ellipse 9">
          <a:hlinkClick xmlns:r="http://schemas.openxmlformats.org/officeDocument/2006/relationships" r:id="rId9" tooltip="Moulins-Engilbert"/>
          <a:extLst>
            <a:ext uri="{FF2B5EF4-FFF2-40B4-BE49-F238E27FC236}">
              <a16:creationId xmlns:a16="http://schemas.microsoft.com/office/drawing/2014/main" id="{91523EC5-B983-4228-8704-83BC3A726F68}"/>
            </a:ext>
          </a:extLst>
        </xdr:cNvPr>
        <xdr:cNvSpPr/>
      </xdr:nvSpPr>
      <xdr:spPr>
        <a:xfrm>
          <a:off x="6486525" y="47720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561975</xdr:colOff>
      <xdr:row>23</xdr:row>
      <xdr:rowOff>180975</xdr:rowOff>
    </xdr:from>
    <xdr:to>
      <xdr:col>4</xdr:col>
      <xdr:colOff>669975</xdr:colOff>
      <xdr:row>24</xdr:row>
      <xdr:rowOff>98475</xdr:rowOff>
    </xdr:to>
    <xdr:sp macro="" textlink="">
      <xdr:nvSpPr>
        <xdr:cNvPr id="11" name="Ellipse 10">
          <a:hlinkClick xmlns:r="http://schemas.openxmlformats.org/officeDocument/2006/relationships" r:id="rId10" tooltip="Nevers"/>
          <a:extLst>
            <a:ext uri="{FF2B5EF4-FFF2-40B4-BE49-F238E27FC236}">
              <a16:creationId xmlns:a16="http://schemas.microsoft.com/office/drawing/2014/main" id="{39E2D03E-2510-4966-BE8B-A08D922D5A02}"/>
            </a:ext>
          </a:extLst>
        </xdr:cNvPr>
        <xdr:cNvSpPr/>
      </xdr:nvSpPr>
      <xdr:spPr>
        <a:xfrm>
          <a:off x="3609975" y="46386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114300</xdr:colOff>
      <xdr:row>28</xdr:row>
      <xdr:rowOff>104775</xdr:rowOff>
    </xdr:from>
    <xdr:to>
      <xdr:col>6</xdr:col>
      <xdr:colOff>222300</xdr:colOff>
      <xdr:row>29</xdr:row>
      <xdr:rowOff>22275</xdr:rowOff>
    </xdr:to>
    <xdr:sp macro="" textlink="">
      <xdr:nvSpPr>
        <xdr:cNvPr id="12" name="Ellipse 11">
          <a:hlinkClick xmlns:r="http://schemas.openxmlformats.org/officeDocument/2006/relationships" r:id="rId11" tooltip="Sougy"/>
          <a:extLst>
            <a:ext uri="{FF2B5EF4-FFF2-40B4-BE49-F238E27FC236}">
              <a16:creationId xmlns:a16="http://schemas.microsoft.com/office/drawing/2014/main" id="{77EF8AAE-0D75-4ECC-B721-5D38287A38F5}"/>
            </a:ext>
          </a:extLst>
        </xdr:cNvPr>
        <xdr:cNvSpPr/>
      </xdr:nvSpPr>
      <xdr:spPr>
        <a:xfrm>
          <a:off x="4686300" y="55149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733425</xdr:colOff>
      <xdr:row>21</xdr:row>
      <xdr:rowOff>114300</xdr:rowOff>
    </xdr:from>
    <xdr:to>
      <xdr:col>5</xdr:col>
      <xdr:colOff>79425</xdr:colOff>
      <xdr:row>22</xdr:row>
      <xdr:rowOff>31800</xdr:rowOff>
    </xdr:to>
    <xdr:sp macro="" textlink="">
      <xdr:nvSpPr>
        <xdr:cNvPr id="13" name="Ellipse 12">
          <a:hlinkClick xmlns:r="http://schemas.openxmlformats.org/officeDocument/2006/relationships" r:id="rId12" tooltip="Urzy"/>
          <a:extLst>
            <a:ext uri="{FF2B5EF4-FFF2-40B4-BE49-F238E27FC236}">
              <a16:creationId xmlns:a16="http://schemas.microsoft.com/office/drawing/2014/main" id="{42FB0F2A-EF83-44B1-9A81-BB44F782767B}"/>
            </a:ext>
          </a:extLst>
        </xdr:cNvPr>
        <xdr:cNvSpPr/>
      </xdr:nvSpPr>
      <xdr:spPr>
        <a:xfrm>
          <a:off x="3781425" y="4191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171450</xdr:colOff>
      <xdr:row>28</xdr:row>
      <xdr:rowOff>152400</xdr:rowOff>
    </xdr:from>
    <xdr:to>
      <xdr:col>7</xdr:col>
      <xdr:colOff>279450</xdr:colOff>
      <xdr:row>29</xdr:row>
      <xdr:rowOff>69900</xdr:rowOff>
    </xdr:to>
    <xdr:sp macro="" textlink="">
      <xdr:nvSpPr>
        <xdr:cNvPr id="14" name="Ellipse 13">
          <a:hlinkClick xmlns:r="http://schemas.openxmlformats.org/officeDocument/2006/relationships" r:id="rId13" tooltip="Verneuil"/>
          <a:extLst>
            <a:ext uri="{FF2B5EF4-FFF2-40B4-BE49-F238E27FC236}">
              <a16:creationId xmlns:a16="http://schemas.microsoft.com/office/drawing/2014/main" id="{4016BA63-94B6-444D-B224-50D120BD71D1}"/>
            </a:ext>
          </a:extLst>
        </xdr:cNvPr>
        <xdr:cNvSpPr/>
      </xdr:nvSpPr>
      <xdr:spPr>
        <a:xfrm>
          <a:off x="5505450" y="55626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9524</xdr:colOff>
      <xdr:row>4</xdr:row>
      <xdr:rowOff>19049</xdr:rowOff>
    </xdr:from>
    <xdr:to>
      <xdr:col>11</xdr:col>
      <xdr:colOff>2957</xdr:colOff>
      <xdr:row>45</xdr:row>
      <xdr:rowOff>85724</xdr:rowOff>
    </xdr:to>
    <xdr:pic>
      <xdr:nvPicPr>
        <xdr:cNvPr id="3" name="Image 2">
          <a:extLst>
            <a:ext uri="{FF2B5EF4-FFF2-40B4-BE49-F238E27FC236}">
              <a16:creationId xmlns:a16="http://schemas.microsoft.com/office/drawing/2014/main" id="{3F56BC22-C538-4714-83C1-E55391FA1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33524" y="857249"/>
          <a:ext cx="6851433" cy="787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523875</xdr:colOff>
      <xdr:row>40</xdr:row>
      <xdr:rowOff>114300</xdr:rowOff>
    </xdr:from>
    <xdr:to>
      <xdr:col>6</xdr:col>
      <xdr:colOff>631875</xdr:colOff>
      <xdr:row>41</xdr:row>
      <xdr:rowOff>31800</xdr:rowOff>
    </xdr:to>
    <xdr:sp macro="" textlink="">
      <xdr:nvSpPr>
        <xdr:cNvPr id="4" name="Ellipse 3">
          <a:hlinkClick xmlns:r="http://schemas.openxmlformats.org/officeDocument/2006/relationships" r:id="rId2" tooltip="Beaune"/>
          <a:extLst>
            <a:ext uri="{FF2B5EF4-FFF2-40B4-BE49-F238E27FC236}">
              <a16:creationId xmlns:a16="http://schemas.microsoft.com/office/drawing/2014/main" id="{06B341A2-85AC-4613-9473-A69905A1D9F4}"/>
            </a:ext>
          </a:extLst>
        </xdr:cNvPr>
        <xdr:cNvSpPr/>
      </xdr:nvSpPr>
      <xdr:spPr>
        <a:xfrm>
          <a:off x="5095875" y="78105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752475</xdr:colOff>
      <xdr:row>29</xdr:row>
      <xdr:rowOff>180975</xdr:rowOff>
    </xdr:from>
    <xdr:to>
      <xdr:col>8</xdr:col>
      <xdr:colOff>98475</xdr:colOff>
      <xdr:row>30</xdr:row>
      <xdr:rowOff>98475</xdr:rowOff>
    </xdr:to>
    <xdr:sp macro="" textlink="">
      <xdr:nvSpPr>
        <xdr:cNvPr id="5" name="Ellipse 4">
          <a:hlinkClick xmlns:r="http://schemas.openxmlformats.org/officeDocument/2006/relationships" r:id="rId3" tooltip="Dijon"/>
          <a:extLst>
            <a:ext uri="{FF2B5EF4-FFF2-40B4-BE49-F238E27FC236}">
              <a16:creationId xmlns:a16="http://schemas.microsoft.com/office/drawing/2014/main" id="{38C8DD99-175B-4EB1-B222-608FCBE4E656}"/>
            </a:ext>
          </a:extLst>
        </xdr:cNvPr>
        <xdr:cNvSpPr/>
      </xdr:nvSpPr>
      <xdr:spPr>
        <a:xfrm>
          <a:off x="6086475" y="57816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276225</xdr:colOff>
      <xdr:row>22</xdr:row>
      <xdr:rowOff>47625</xdr:rowOff>
    </xdr:from>
    <xdr:to>
      <xdr:col>8</xdr:col>
      <xdr:colOff>384225</xdr:colOff>
      <xdr:row>22</xdr:row>
      <xdr:rowOff>155625</xdr:rowOff>
    </xdr:to>
    <xdr:sp macro="" textlink="">
      <xdr:nvSpPr>
        <xdr:cNvPr id="6" name="Ellipse 5">
          <a:hlinkClick xmlns:r="http://schemas.openxmlformats.org/officeDocument/2006/relationships" r:id="rId4" tooltip="Is-sur-tille"/>
          <a:extLst>
            <a:ext uri="{FF2B5EF4-FFF2-40B4-BE49-F238E27FC236}">
              <a16:creationId xmlns:a16="http://schemas.microsoft.com/office/drawing/2014/main" id="{D2FA1467-1F1D-4743-B23F-FEA85ACDDB79}"/>
            </a:ext>
          </a:extLst>
        </xdr:cNvPr>
        <xdr:cNvSpPr/>
      </xdr:nvSpPr>
      <xdr:spPr>
        <a:xfrm>
          <a:off x="6372225" y="43148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152400</xdr:colOff>
      <xdr:row>10</xdr:row>
      <xdr:rowOff>9525</xdr:rowOff>
    </xdr:from>
    <xdr:to>
      <xdr:col>5</xdr:col>
      <xdr:colOff>260400</xdr:colOff>
      <xdr:row>10</xdr:row>
      <xdr:rowOff>117525</xdr:rowOff>
    </xdr:to>
    <xdr:sp macro="" textlink="">
      <xdr:nvSpPr>
        <xdr:cNvPr id="7" name="Ellipse 6">
          <a:hlinkClick xmlns:r="http://schemas.openxmlformats.org/officeDocument/2006/relationships" r:id="rId5" tooltip="Châtillon-sur-Seine"/>
          <a:extLst>
            <a:ext uri="{FF2B5EF4-FFF2-40B4-BE49-F238E27FC236}">
              <a16:creationId xmlns:a16="http://schemas.microsoft.com/office/drawing/2014/main" id="{CCD83F60-7AC6-44FA-AA82-93569F7D7998}"/>
            </a:ext>
          </a:extLst>
        </xdr:cNvPr>
        <xdr:cNvSpPr/>
      </xdr:nvSpPr>
      <xdr:spPr>
        <a:xfrm>
          <a:off x="3962400" y="19907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304800</xdr:colOff>
      <xdr:row>24</xdr:row>
      <xdr:rowOff>95250</xdr:rowOff>
    </xdr:from>
    <xdr:to>
      <xdr:col>9</xdr:col>
      <xdr:colOff>412800</xdr:colOff>
      <xdr:row>25</xdr:row>
      <xdr:rowOff>12750</xdr:rowOff>
    </xdr:to>
    <xdr:sp macro="" textlink="">
      <xdr:nvSpPr>
        <xdr:cNvPr id="8" name="Ellipse 7">
          <a:hlinkClick xmlns:r="http://schemas.openxmlformats.org/officeDocument/2006/relationships" r:id="rId6" tooltip="Bèze"/>
          <a:extLst>
            <a:ext uri="{FF2B5EF4-FFF2-40B4-BE49-F238E27FC236}">
              <a16:creationId xmlns:a16="http://schemas.microsoft.com/office/drawing/2014/main" id="{A9D5B1F1-50E0-4A60-96FA-D4F11B242768}"/>
            </a:ext>
          </a:extLst>
        </xdr:cNvPr>
        <xdr:cNvSpPr/>
      </xdr:nvSpPr>
      <xdr:spPr>
        <a:xfrm>
          <a:off x="7162800" y="47434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152400</xdr:colOff>
      <xdr:row>27</xdr:row>
      <xdr:rowOff>66675</xdr:rowOff>
    </xdr:from>
    <xdr:to>
      <xdr:col>4</xdr:col>
      <xdr:colOff>260400</xdr:colOff>
      <xdr:row>27</xdr:row>
      <xdr:rowOff>174675</xdr:rowOff>
    </xdr:to>
    <xdr:sp macro="" textlink="">
      <xdr:nvSpPr>
        <xdr:cNvPr id="9" name="Ellipse 8">
          <a:hlinkClick xmlns:r="http://schemas.openxmlformats.org/officeDocument/2006/relationships" r:id="rId7" tooltip="Clamerey"/>
          <a:extLst>
            <a:ext uri="{FF2B5EF4-FFF2-40B4-BE49-F238E27FC236}">
              <a16:creationId xmlns:a16="http://schemas.microsoft.com/office/drawing/2014/main" id="{E01751F6-F99C-4277-9BEC-C31FAD4F7F98}"/>
            </a:ext>
          </a:extLst>
        </xdr:cNvPr>
        <xdr:cNvSpPr/>
      </xdr:nvSpPr>
      <xdr:spPr>
        <a:xfrm>
          <a:off x="3200400" y="52863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400050</xdr:colOff>
      <xdr:row>33</xdr:row>
      <xdr:rowOff>66675</xdr:rowOff>
    </xdr:from>
    <xdr:to>
      <xdr:col>9</xdr:col>
      <xdr:colOff>508050</xdr:colOff>
      <xdr:row>33</xdr:row>
      <xdr:rowOff>174675</xdr:rowOff>
    </xdr:to>
    <xdr:sp macro="" textlink="">
      <xdr:nvSpPr>
        <xdr:cNvPr id="10" name="Ellipse 9">
          <a:hlinkClick xmlns:r="http://schemas.openxmlformats.org/officeDocument/2006/relationships" r:id="rId8" tooltip="Collonges"/>
          <a:extLst>
            <a:ext uri="{FF2B5EF4-FFF2-40B4-BE49-F238E27FC236}">
              <a16:creationId xmlns:a16="http://schemas.microsoft.com/office/drawing/2014/main" id="{65698E6F-0A44-403A-AE25-78F63122F569}"/>
            </a:ext>
          </a:extLst>
        </xdr:cNvPr>
        <xdr:cNvSpPr/>
      </xdr:nvSpPr>
      <xdr:spPr>
        <a:xfrm>
          <a:off x="7258050" y="64293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495300</xdr:colOff>
      <xdr:row>29</xdr:row>
      <xdr:rowOff>123825</xdr:rowOff>
    </xdr:from>
    <xdr:to>
      <xdr:col>4</xdr:col>
      <xdr:colOff>603300</xdr:colOff>
      <xdr:row>30</xdr:row>
      <xdr:rowOff>41325</xdr:rowOff>
    </xdr:to>
    <xdr:sp macro="" textlink="">
      <xdr:nvSpPr>
        <xdr:cNvPr id="11" name="Ellipse 10">
          <a:hlinkClick xmlns:r="http://schemas.openxmlformats.org/officeDocument/2006/relationships" r:id="rId9" tooltip="Gissey-Soussey"/>
          <a:extLst>
            <a:ext uri="{FF2B5EF4-FFF2-40B4-BE49-F238E27FC236}">
              <a16:creationId xmlns:a16="http://schemas.microsoft.com/office/drawing/2014/main" id="{1013262D-A137-4AF3-A8E1-2845479D5734}"/>
            </a:ext>
          </a:extLst>
        </xdr:cNvPr>
        <xdr:cNvSpPr/>
      </xdr:nvSpPr>
      <xdr:spPr>
        <a:xfrm>
          <a:off x="3543300" y="57245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38100</xdr:colOff>
      <xdr:row>23</xdr:row>
      <xdr:rowOff>133350</xdr:rowOff>
    </xdr:from>
    <xdr:to>
      <xdr:col>9</xdr:col>
      <xdr:colOff>146100</xdr:colOff>
      <xdr:row>24</xdr:row>
      <xdr:rowOff>50850</xdr:rowOff>
    </xdr:to>
    <xdr:sp macro="" textlink="">
      <xdr:nvSpPr>
        <xdr:cNvPr id="12" name="Ellipse 11">
          <a:hlinkClick xmlns:r="http://schemas.openxmlformats.org/officeDocument/2006/relationships" r:id="rId10" tooltip="Lux"/>
          <a:extLst>
            <a:ext uri="{FF2B5EF4-FFF2-40B4-BE49-F238E27FC236}">
              <a16:creationId xmlns:a16="http://schemas.microsoft.com/office/drawing/2014/main" id="{8D92C3C5-6711-4B5D-A3C0-D7608C71CD65}"/>
            </a:ext>
          </a:extLst>
        </xdr:cNvPr>
        <xdr:cNvSpPr/>
      </xdr:nvSpPr>
      <xdr:spPr>
        <a:xfrm>
          <a:off x="6896100" y="45910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523875</xdr:colOff>
      <xdr:row>26</xdr:row>
      <xdr:rowOff>142875</xdr:rowOff>
    </xdr:from>
    <xdr:to>
      <xdr:col>9</xdr:col>
      <xdr:colOff>631875</xdr:colOff>
      <xdr:row>27</xdr:row>
      <xdr:rowOff>60375</xdr:rowOff>
    </xdr:to>
    <xdr:sp macro="" textlink="">
      <xdr:nvSpPr>
        <xdr:cNvPr id="13" name="Ellipse 12">
          <a:hlinkClick xmlns:r="http://schemas.openxmlformats.org/officeDocument/2006/relationships" r:id="rId11" tooltip="Mirebeau"/>
          <a:extLst>
            <a:ext uri="{FF2B5EF4-FFF2-40B4-BE49-F238E27FC236}">
              <a16:creationId xmlns:a16="http://schemas.microsoft.com/office/drawing/2014/main" id="{6964112C-7A95-43D9-8A0B-3B89454A9A5C}"/>
            </a:ext>
          </a:extLst>
        </xdr:cNvPr>
        <xdr:cNvSpPr/>
      </xdr:nvSpPr>
      <xdr:spPr>
        <a:xfrm>
          <a:off x="7381875" y="51720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276225</xdr:colOff>
      <xdr:row>10</xdr:row>
      <xdr:rowOff>9525</xdr:rowOff>
    </xdr:from>
    <xdr:to>
      <xdr:col>4</xdr:col>
      <xdr:colOff>384225</xdr:colOff>
      <xdr:row>10</xdr:row>
      <xdr:rowOff>117525</xdr:rowOff>
    </xdr:to>
    <xdr:sp macro="" textlink="">
      <xdr:nvSpPr>
        <xdr:cNvPr id="14" name="Ellipse 13">
          <a:hlinkClick xmlns:r="http://schemas.openxmlformats.org/officeDocument/2006/relationships" r:id="rId12" tooltip="Poinçon"/>
          <a:extLst>
            <a:ext uri="{FF2B5EF4-FFF2-40B4-BE49-F238E27FC236}">
              <a16:creationId xmlns:a16="http://schemas.microsoft.com/office/drawing/2014/main" id="{46E66460-93E0-46C4-8EEC-E88BEEA50565}"/>
            </a:ext>
          </a:extLst>
        </xdr:cNvPr>
        <xdr:cNvSpPr/>
      </xdr:nvSpPr>
      <xdr:spPr>
        <a:xfrm>
          <a:off x="3324225" y="19907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457200</xdr:colOff>
      <xdr:row>27</xdr:row>
      <xdr:rowOff>66675</xdr:rowOff>
    </xdr:from>
    <xdr:to>
      <xdr:col>8</xdr:col>
      <xdr:colOff>565200</xdr:colOff>
      <xdr:row>27</xdr:row>
      <xdr:rowOff>174675</xdr:rowOff>
    </xdr:to>
    <xdr:sp macro="" textlink="">
      <xdr:nvSpPr>
        <xdr:cNvPr id="15" name="Ellipse 14">
          <a:hlinkClick xmlns:r="http://schemas.openxmlformats.org/officeDocument/2006/relationships" r:id="rId13" tooltip="Saint-Julien"/>
          <a:extLst>
            <a:ext uri="{FF2B5EF4-FFF2-40B4-BE49-F238E27FC236}">
              <a16:creationId xmlns:a16="http://schemas.microsoft.com/office/drawing/2014/main" id="{E3A71F26-09DE-4C14-AA5B-94A907CE7739}"/>
            </a:ext>
          </a:extLst>
        </xdr:cNvPr>
        <xdr:cNvSpPr/>
      </xdr:nvSpPr>
      <xdr:spPr>
        <a:xfrm>
          <a:off x="6553200" y="52863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714375</xdr:colOff>
      <xdr:row>20</xdr:row>
      <xdr:rowOff>28575</xdr:rowOff>
    </xdr:from>
    <xdr:to>
      <xdr:col>9</xdr:col>
      <xdr:colOff>60375</xdr:colOff>
      <xdr:row>20</xdr:row>
      <xdr:rowOff>136575</xdr:rowOff>
    </xdr:to>
    <xdr:sp macro="" textlink="">
      <xdr:nvSpPr>
        <xdr:cNvPr id="16" name="Ellipse 15">
          <a:hlinkClick xmlns:r="http://schemas.openxmlformats.org/officeDocument/2006/relationships" r:id="rId14" tooltip="Selongey"/>
          <a:extLst>
            <a:ext uri="{FF2B5EF4-FFF2-40B4-BE49-F238E27FC236}">
              <a16:creationId xmlns:a16="http://schemas.microsoft.com/office/drawing/2014/main" id="{54BF4A42-F542-4616-9AD5-58F1D69323C6}"/>
            </a:ext>
          </a:extLst>
        </xdr:cNvPr>
        <xdr:cNvSpPr/>
      </xdr:nvSpPr>
      <xdr:spPr>
        <a:xfrm>
          <a:off x="6810375" y="39147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761999</xdr:colOff>
      <xdr:row>4</xdr:row>
      <xdr:rowOff>19050</xdr:rowOff>
    </xdr:from>
    <xdr:to>
      <xdr:col>11</xdr:col>
      <xdr:colOff>19050</xdr:colOff>
      <xdr:row>43</xdr:row>
      <xdr:rowOff>189833</xdr:rowOff>
    </xdr:to>
    <xdr:pic>
      <xdr:nvPicPr>
        <xdr:cNvPr id="3" name="Image 2">
          <a:extLst>
            <a:ext uri="{FF2B5EF4-FFF2-40B4-BE49-F238E27FC236}">
              <a16:creationId xmlns:a16="http://schemas.microsoft.com/office/drawing/2014/main" id="{AA8A3610-00F2-4DF3-910F-95B94A233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23999" y="857250"/>
          <a:ext cx="6877051" cy="7600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609600</xdr:colOff>
      <xdr:row>21</xdr:row>
      <xdr:rowOff>19050</xdr:rowOff>
    </xdr:from>
    <xdr:to>
      <xdr:col>6</xdr:col>
      <xdr:colOff>717600</xdr:colOff>
      <xdr:row>21</xdr:row>
      <xdr:rowOff>127050</xdr:rowOff>
    </xdr:to>
    <xdr:sp macro="" textlink="">
      <xdr:nvSpPr>
        <xdr:cNvPr id="4" name="Ellipse 3">
          <a:hlinkClick xmlns:r="http://schemas.openxmlformats.org/officeDocument/2006/relationships" r:id="rId2" tooltip="Avoudrey"/>
          <a:extLst>
            <a:ext uri="{FF2B5EF4-FFF2-40B4-BE49-F238E27FC236}">
              <a16:creationId xmlns:a16="http://schemas.microsoft.com/office/drawing/2014/main" id="{5F445665-69AB-4742-84DD-BD70659E6125}"/>
            </a:ext>
          </a:extLst>
        </xdr:cNvPr>
        <xdr:cNvSpPr/>
      </xdr:nvSpPr>
      <xdr:spPr>
        <a:xfrm>
          <a:off x="5181600" y="40957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733425</xdr:colOff>
      <xdr:row>29</xdr:row>
      <xdr:rowOff>123825</xdr:rowOff>
    </xdr:from>
    <xdr:to>
      <xdr:col>4</xdr:col>
      <xdr:colOff>79425</xdr:colOff>
      <xdr:row>30</xdr:row>
      <xdr:rowOff>41325</xdr:rowOff>
    </xdr:to>
    <xdr:sp macro="" textlink="">
      <xdr:nvSpPr>
        <xdr:cNvPr id="5" name="Ellipse 4">
          <a:hlinkClick xmlns:r="http://schemas.openxmlformats.org/officeDocument/2006/relationships" r:id="rId3" tooltip="Arc-sous-Montenot"/>
          <a:extLst>
            <a:ext uri="{FF2B5EF4-FFF2-40B4-BE49-F238E27FC236}">
              <a16:creationId xmlns:a16="http://schemas.microsoft.com/office/drawing/2014/main" id="{4CA11335-8BE3-4DB8-949C-6F3C15D44580}"/>
            </a:ext>
          </a:extLst>
        </xdr:cNvPr>
        <xdr:cNvSpPr/>
      </xdr:nvSpPr>
      <xdr:spPr>
        <a:xfrm>
          <a:off x="3019425" y="57245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200025</xdr:colOff>
      <xdr:row>12</xdr:row>
      <xdr:rowOff>114300</xdr:rowOff>
    </xdr:from>
    <xdr:to>
      <xdr:col>6</xdr:col>
      <xdr:colOff>308025</xdr:colOff>
      <xdr:row>13</xdr:row>
      <xdr:rowOff>31800</xdr:rowOff>
    </xdr:to>
    <xdr:sp macro="" textlink="">
      <xdr:nvSpPr>
        <xdr:cNvPr id="6" name="Ellipse 5">
          <a:hlinkClick xmlns:r="http://schemas.openxmlformats.org/officeDocument/2006/relationships" r:id="rId4" tooltip="Baume-les-Dames"/>
          <a:extLst>
            <a:ext uri="{FF2B5EF4-FFF2-40B4-BE49-F238E27FC236}">
              <a16:creationId xmlns:a16="http://schemas.microsoft.com/office/drawing/2014/main" id="{E2FD987A-F116-4B2F-B7A0-EE2C07184482}"/>
            </a:ext>
          </a:extLst>
        </xdr:cNvPr>
        <xdr:cNvSpPr/>
      </xdr:nvSpPr>
      <xdr:spPr>
        <a:xfrm>
          <a:off x="4772025" y="24765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19050</xdr:colOff>
      <xdr:row>16</xdr:row>
      <xdr:rowOff>114300</xdr:rowOff>
    </xdr:from>
    <xdr:to>
      <xdr:col>4</xdr:col>
      <xdr:colOff>127050</xdr:colOff>
      <xdr:row>17</xdr:row>
      <xdr:rowOff>31800</xdr:rowOff>
    </xdr:to>
    <xdr:sp macro="" textlink="">
      <xdr:nvSpPr>
        <xdr:cNvPr id="7" name="Ellipse 6">
          <a:hlinkClick xmlns:r="http://schemas.openxmlformats.org/officeDocument/2006/relationships" r:id="rId5" tooltip="Besançon"/>
          <a:extLst>
            <a:ext uri="{FF2B5EF4-FFF2-40B4-BE49-F238E27FC236}">
              <a16:creationId xmlns:a16="http://schemas.microsoft.com/office/drawing/2014/main" id="{ED0BE6EF-AFBC-4993-8500-EFDD7C27AD85}"/>
            </a:ext>
          </a:extLst>
        </xdr:cNvPr>
        <xdr:cNvSpPr/>
      </xdr:nvSpPr>
      <xdr:spPr>
        <a:xfrm>
          <a:off x="3067050" y="32385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476250</xdr:colOff>
      <xdr:row>19</xdr:row>
      <xdr:rowOff>171450</xdr:rowOff>
    </xdr:from>
    <xdr:to>
      <xdr:col>5</xdr:col>
      <xdr:colOff>584250</xdr:colOff>
      <xdr:row>20</xdr:row>
      <xdr:rowOff>88950</xdr:rowOff>
    </xdr:to>
    <xdr:sp macro="" textlink="">
      <xdr:nvSpPr>
        <xdr:cNvPr id="8" name="Ellipse 7">
          <a:hlinkClick xmlns:r="http://schemas.openxmlformats.org/officeDocument/2006/relationships" r:id="rId6" tooltip="Etalans"/>
          <a:extLst>
            <a:ext uri="{FF2B5EF4-FFF2-40B4-BE49-F238E27FC236}">
              <a16:creationId xmlns:a16="http://schemas.microsoft.com/office/drawing/2014/main" id="{3258E41D-36B6-47BB-8286-01DAF67B4040}"/>
            </a:ext>
          </a:extLst>
        </xdr:cNvPr>
        <xdr:cNvSpPr/>
      </xdr:nvSpPr>
      <xdr:spPr>
        <a:xfrm>
          <a:off x="4286250" y="38671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85725</xdr:colOff>
      <xdr:row>20</xdr:row>
      <xdr:rowOff>19050</xdr:rowOff>
    </xdr:from>
    <xdr:to>
      <xdr:col>6</xdr:col>
      <xdr:colOff>193725</xdr:colOff>
      <xdr:row>20</xdr:row>
      <xdr:rowOff>127050</xdr:rowOff>
    </xdr:to>
    <xdr:sp macro="" textlink="">
      <xdr:nvSpPr>
        <xdr:cNvPr id="9" name="Ellipse 8">
          <a:hlinkClick xmlns:r="http://schemas.openxmlformats.org/officeDocument/2006/relationships" r:id="rId7" tooltip="Le Valdahon"/>
          <a:extLst>
            <a:ext uri="{FF2B5EF4-FFF2-40B4-BE49-F238E27FC236}">
              <a16:creationId xmlns:a16="http://schemas.microsoft.com/office/drawing/2014/main" id="{CA456D2C-A0B4-4A44-AA7E-5DE259216C63}"/>
            </a:ext>
          </a:extLst>
        </xdr:cNvPr>
        <xdr:cNvSpPr/>
      </xdr:nvSpPr>
      <xdr:spPr>
        <a:xfrm>
          <a:off x="4657725" y="39052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476250</xdr:colOff>
      <xdr:row>28</xdr:row>
      <xdr:rowOff>38100</xdr:rowOff>
    </xdr:from>
    <xdr:to>
      <xdr:col>4</xdr:col>
      <xdr:colOff>584250</xdr:colOff>
      <xdr:row>28</xdr:row>
      <xdr:rowOff>146100</xdr:rowOff>
    </xdr:to>
    <xdr:sp macro="" textlink="">
      <xdr:nvSpPr>
        <xdr:cNvPr id="10" name="Ellipse 9">
          <a:hlinkClick xmlns:r="http://schemas.openxmlformats.org/officeDocument/2006/relationships" r:id="rId8" tooltip="Levier"/>
          <a:extLst>
            <a:ext uri="{FF2B5EF4-FFF2-40B4-BE49-F238E27FC236}">
              <a16:creationId xmlns:a16="http://schemas.microsoft.com/office/drawing/2014/main" id="{35C27AC7-5A65-4DB6-9B2F-BF11896133FF}"/>
            </a:ext>
          </a:extLst>
        </xdr:cNvPr>
        <xdr:cNvSpPr/>
      </xdr:nvSpPr>
      <xdr:spPr>
        <a:xfrm>
          <a:off x="3524250" y="54483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504825</xdr:colOff>
      <xdr:row>27</xdr:row>
      <xdr:rowOff>28575</xdr:rowOff>
    </xdr:from>
    <xdr:to>
      <xdr:col>6</xdr:col>
      <xdr:colOff>612825</xdr:colOff>
      <xdr:row>27</xdr:row>
      <xdr:rowOff>136575</xdr:rowOff>
    </xdr:to>
    <xdr:sp macro="" textlink="">
      <xdr:nvSpPr>
        <xdr:cNvPr id="11" name="Ellipse 10">
          <a:hlinkClick xmlns:r="http://schemas.openxmlformats.org/officeDocument/2006/relationships" r:id="rId9" tooltip="Maison-du-Bois"/>
          <a:extLst>
            <a:ext uri="{FF2B5EF4-FFF2-40B4-BE49-F238E27FC236}">
              <a16:creationId xmlns:a16="http://schemas.microsoft.com/office/drawing/2014/main" id="{3B3D367F-83F2-4B12-B518-D474E4F95BA8}"/>
            </a:ext>
          </a:extLst>
        </xdr:cNvPr>
        <xdr:cNvSpPr/>
      </xdr:nvSpPr>
      <xdr:spPr>
        <a:xfrm>
          <a:off x="5076825" y="52482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590550</xdr:colOff>
      <xdr:row>23</xdr:row>
      <xdr:rowOff>180975</xdr:rowOff>
    </xdr:from>
    <xdr:to>
      <xdr:col>7</xdr:col>
      <xdr:colOff>698550</xdr:colOff>
      <xdr:row>24</xdr:row>
      <xdr:rowOff>98475</xdr:rowOff>
    </xdr:to>
    <xdr:sp macro="" textlink="">
      <xdr:nvSpPr>
        <xdr:cNvPr id="12" name="Ellipse 11">
          <a:hlinkClick xmlns:r="http://schemas.openxmlformats.org/officeDocument/2006/relationships" r:id="rId10" tooltip="Morteau"/>
          <a:extLst>
            <a:ext uri="{FF2B5EF4-FFF2-40B4-BE49-F238E27FC236}">
              <a16:creationId xmlns:a16="http://schemas.microsoft.com/office/drawing/2014/main" id="{F317F2C1-3BC5-436B-8DCC-76EB42D27E77}"/>
            </a:ext>
          </a:extLst>
        </xdr:cNvPr>
        <xdr:cNvSpPr/>
      </xdr:nvSpPr>
      <xdr:spPr>
        <a:xfrm>
          <a:off x="5924550" y="46386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200025</xdr:colOff>
      <xdr:row>38</xdr:row>
      <xdr:rowOff>133350</xdr:rowOff>
    </xdr:from>
    <xdr:to>
      <xdr:col>5</xdr:col>
      <xdr:colOff>308025</xdr:colOff>
      <xdr:row>39</xdr:row>
      <xdr:rowOff>50850</xdr:rowOff>
    </xdr:to>
    <xdr:sp macro="" textlink="">
      <xdr:nvSpPr>
        <xdr:cNvPr id="13" name="Ellipse 12">
          <a:hlinkClick xmlns:r="http://schemas.openxmlformats.org/officeDocument/2006/relationships" r:id="rId11" tooltip="Mouthe"/>
          <a:extLst>
            <a:ext uri="{FF2B5EF4-FFF2-40B4-BE49-F238E27FC236}">
              <a16:creationId xmlns:a16="http://schemas.microsoft.com/office/drawing/2014/main" id="{A52DB7A7-D8D5-456C-BED7-AAC137394DDB}"/>
            </a:ext>
          </a:extLst>
        </xdr:cNvPr>
        <xdr:cNvSpPr/>
      </xdr:nvSpPr>
      <xdr:spPr>
        <a:xfrm>
          <a:off x="4010025" y="74485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142875</xdr:colOff>
      <xdr:row>23</xdr:row>
      <xdr:rowOff>9525</xdr:rowOff>
    </xdr:from>
    <xdr:to>
      <xdr:col>6</xdr:col>
      <xdr:colOff>250875</xdr:colOff>
      <xdr:row>23</xdr:row>
      <xdr:rowOff>117525</xdr:rowOff>
    </xdr:to>
    <xdr:sp macro="" textlink="">
      <xdr:nvSpPr>
        <xdr:cNvPr id="14" name="Ellipse 13">
          <a:hlinkClick xmlns:r="http://schemas.openxmlformats.org/officeDocument/2006/relationships" r:id="rId12" tooltip="Nods"/>
          <a:extLst>
            <a:ext uri="{FF2B5EF4-FFF2-40B4-BE49-F238E27FC236}">
              <a16:creationId xmlns:a16="http://schemas.microsoft.com/office/drawing/2014/main" id="{6DF31E44-59BC-45D2-9B40-C3097B92F76A}"/>
            </a:ext>
          </a:extLst>
        </xdr:cNvPr>
        <xdr:cNvSpPr/>
      </xdr:nvSpPr>
      <xdr:spPr>
        <a:xfrm>
          <a:off x="4714875" y="44672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342900</xdr:colOff>
      <xdr:row>34</xdr:row>
      <xdr:rowOff>38100</xdr:rowOff>
    </xdr:from>
    <xdr:to>
      <xdr:col>5</xdr:col>
      <xdr:colOff>450900</xdr:colOff>
      <xdr:row>34</xdr:row>
      <xdr:rowOff>146100</xdr:rowOff>
    </xdr:to>
    <xdr:sp macro="" textlink="">
      <xdr:nvSpPr>
        <xdr:cNvPr id="15" name="Ellipse 14">
          <a:hlinkClick xmlns:r="http://schemas.openxmlformats.org/officeDocument/2006/relationships" r:id="rId13" tooltip="Vaux-et-Chantegrue"/>
          <a:extLst>
            <a:ext uri="{FF2B5EF4-FFF2-40B4-BE49-F238E27FC236}">
              <a16:creationId xmlns:a16="http://schemas.microsoft.com/office/drawing/2014/main" id="{003DA3A8-73CF-4E5D-87FD-F1C08A63E0C3}"/>
            </a:ext>
          </a:extLst>
        </xdr:cNvPr>
        <xdr:cNvSpPr/>
      </xdr:nvSpPr>
      <xdr:spPr>
        <a:xfrm>
          <a:off x="4152900" y="65913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9525</xdr:colOff>
      <xdr:row>4</xdr:row>
      <xdr:rowOff>9524</xdr:rowOff>
    </xdr:from>
    <xdr:to>
      <xdr:col>10</xdr:col>
      <xdr:colOff>3525</xdr:colOff>
      <xdr:row>40</xdr:row>
      <xdr:rowOff>177459</xdr:rowOff>
    </xdr:to>
    <xdr:pic>
      <xdr:nvPicPr>
        <xdr:cNvPr id="2" name="Image 1">
          <a:extLst>
            <a:ext uri="{FF2B5EF4-FFF2-40B4-BE49-F238E27FC236}">
              <a16:creationId xmlns:a16="http://schemas.microsoft.com/office/drawing/2014/main" id="{1460123D-502E-4A43-B4CB-D812BCA91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295525" y="847724"/>
          <a:ext cx="5328000" cy="7025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104775</xdr:colOff>
      <xdr:row>28</xdr:row>
      <xdr:rowOff>95250</xdr:rowOff>
    </xdr:from>
    <xdr:to>
      <xdr:col>9</xdr:col>
      <xdr:colOff>212775</xdr:colOff>
      <xdr:row>29</xdr:row>
      <xdr:rowOff>12750</xdr:rowOff>
    </xdr:to>
    <xdr:sp macro="" textlink="">
      <xdr:nvSpPr>
        <xdr:cNvPr id="3" name="Ellipse 2">
          <a:hlinkClick xmlns:r="http://schemas.openxmlformats.org/officeDocument/2006/relationships" r:id="rId2" tooltip="Bourbonne-les-Bains"/>
          <a:extLst>
            <a:ext uri="{FF2B5EF4-FFF2-40B4-BE49-F238E27FC236}">
              <a16:creationId xmlns:a16="http://schemas.microsoft.com/office/drawing/2014/main" id="{B82B97D9-53B3-48FB-9120-FD9D580B61EC}"/>
            </a:ext>
          </a:extLst>
        </xdr:cNvPr>
        <xdr:cNvSpPr/>
      </xdr:nvSpPr>
      <xdr:spPr>
        <a:xfrm>
          <a:off x="6962775" y="55054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695325</xdr:colOff>
      <xdr:row>23</xdr:row>
      <xdr:rowOff>133350</xdr:rowOff>
    </xdr:from>
    <xdr:to>
      <xdr:col>5</xdr:col>
      <xdr:colOff>41325</xdr:colOff>
      <xdr:row>24</xdr:row>
      <xdr:rowOff>50850</xdr:rowOff>
    </xdr:to>
    <xdr:sp macro="" textlink="">
      <xdr:nvSpPr>
        <xdr:cNvPr id="4" name="Ellipse 3">
          <a:hlinkClick xmlns:r="http://schemas.openxmlformats.org/officeDocument/2006/relationships" r:id="rId3" tooltip="Bricon"/>
          <a:extLst>
            <a:ext uri="{FF2B5EF4-FFF2-40B4-BE49-F238E27FC236}">
              <a16:creationId xmlns:a16="http://schemas.microsoft.com/office/drawing/2014/main" id="{AA111593-2778-4884-9E28-C726FD7BBDFC}"/>
            </a:ext>
          </a:extLst>
        </xdr:cNvPr>
        <xdr:cNvSpPr/>
      </xdr:nvSpPr>
      <xdr:spPr>
        <a:xfrm>
          <a:off x="3743325" y="45910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723900</xdr:colOff>
      <xdr:row>22</xdr:row>
      <xdr:rowOff>180975</xdr:rowOff>
    </xdr:from>
    <xdr:to>
      <xdr:col>6</xdr:col>
      <xdr:colOff>69900</xdr:colOff>
      <xdr:row>23</xdr:row>
      <xdr:rowOff>98475</xdr:rowOff>
    </xdr:to>
    <xdr:sp macro="" textlink="">
      <xdr:nvSpPr>
        <xdr:cNvPr id="5" name="Ellipse 4">
          <a:hlinkClick xmlns:r="http://schemas.openxmlformats.org/officeDocument/2006/relationships" r:id="rId4" tooltip="Champ d'Hanlon"/>
          <a:extLst>
            <a:ext uri="{FF2B5EF4-FFF2-40B4-BE49-F238E27FC236}">
              <a16:creationId xmlns:a16="http://schemas.microsoft.com/office/drawing/2014/main" id="{C777E0E6-59CD-4525-8D4D-495EA02D9450}"/>
            </a:ext>
          </a:extLst>
        </xdr:cNvPr>
        <xdr:cNvSpPr/>
      </xdr:nvSpPr>
      <xdr:spPr>
        <a:xfrm>
          <a:off x="4533900" y="44481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676275</xdr:colOff>
      <xdr:row>15</xdr:row>
      <xdr:rowOff>0</xdr:rowOff>
    </xdr:from>
    <xdr:to>
      <xdr:col>6</xdr:col>
      <xdr:colOff>22275</xdr:colOff>
      <xdr:row>15</xdr:row>
      <xdr:rowOff>108000</xdr:rowOff>
    </xdr:to>
    <xdr:sp macro="" textlink="">
      <xdr:nvSpPr>
        <xdr:cNvPr id="6" name="Ellipse 5">
          <a:hlinkClick xmlns:r="http://schemas.openxmlformats.org/officeDocument/2006/relationships" r:id="rId5" tooltip="Donjeux"/>
          <a:extLst>
            <a:ext uri="{FF2B5EF4-FFF2-40B4-BE49-F238E27FC236}">
              <a16:creationId xmlns:a16="http://schemas.microsoft.com/office/drawing/2014/main" id="{86652784-731F-4A41-8CBD-1A4B6C0C88A0}"/>
            </a:ext>
          </a:extLst>
        </xdr:cNvPr>
        <xdr:cNvSpPr/>
      </xdr:nvSpPr>
      <xdr:spPr>
        <a:xfrm>
          <a:off x="4486275" y="29337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104775</xdr:colOff>
      <xdr:row>16</xdr:row>
      <xdr:rowOff>0</xdr:rowOff>
    </xdr:from>
    <xdr:to>
      <xdr:col>6</xdr:col>
      <xdr:colOff>212775</xdr:colOff>
      <xdr:row>16</xdr:row>
      <xdr:rowOff>108000</xdr:rowOff>
    </xdr:to>
    <xdr:sp macro="" textlink="">
      <xdr:nvSpPr>
        <xdr:cNvPr id="7" name="Ellipse 6">
          <a:hlinkClick xmlns:r="http://schemas.openxmlformats.org/officeDocument/2006/relationships" r:id="rId6" tooltip="Doulaincourt"/>
          <a:extLst>
            <a:ext uri="{FF2B5EF4-FFF2-40B4-BE49-F238E27FC236}">
              <a16:creationId xmlns:a16="http://schemas.microsoft.com/office/drawing/2014/main" id="{F6DECADF-A005-4883-8B25-63C30236FA6A}"/>
            </a:ext>
          </a:extLst>
        </xdr:cNvPr>
        <xdr:cNvSpPr/>
      </xdr:nvSpPr>
      <xdr:spPr>
        <a:xfrm>
          <a:off x="4676775" y="31242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38100</xdr:colOff>
      <xdr:row>7</xdr:row>
      <xdr:rowOff>114300</xdr:rowOff>
    </xdr:from>
    <xdr:to>
      <xdr:col>4</xdr:col>
      <xdr:colOff>146100</xdr:colOff>
      <xdr:row>8</xdr:row>
      <xdr:rowOff>31800</xdr:rowOff>
    </xdr:to>
    <xdr:sp macro="" textlink="">
      <xdr:nvSpPr>
        <xdr:cNvPr id="8" name="Ellipse 7">
          <a:hlinkClick xmlns:r="http://schemas.openxmlformats.org/officeDocument/2006/relationships" r:id="rId7" tooltip="Eclaron"/>
          <a:extLst>
            <a:ext uri="{FF2B5EF4-FFF2-40B4-BE49-F238E27FC236}">
              <a16:creationId xmlns:a16="http://schemas.microsoft.com/office/drawing/2014/main" id="{2943A0BD-AB35-4DDC-A58C-159C974AE5CE}"/>
            </a:ext>
          </a:extLst>
        </xdr:cNvPr>
        <xdr:cNvSpPr/>
      </xdr:nvSpPr>
      <xdr:spPr>
        <a:xfrm>
          <a:off x="3086100" y="1524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333375</xdr:colOff>
      <xdr:row>21</xdr:row>
      <xdr:rowOff>123825</xdr:rowOff>
    </xdr:from>
    <xdr:to>
      <xdr:col>5</xdr:col>
      <xdr:colOff>441375</xdr:colOff>
      <xdr:row>22</xdr:row>
      <xdr:rowOff>41325</xdr:rowOff>
    </xdr:to>
    <xdr:sp macro="" textlink="">
      <xdr:nvSpPr>
        <xdr:cNvPr id="9" name="Ellipse 8">
          <a:hlinkClick xmlns:r="http://schemas.openxmlformats.org/officeDocument/2006/relationships" r:id="rId8" tooltip="Jonchery"/>
          <a:extLst>
            <a:ext uri="{FF2B5EF4-FFF2-40B4-BE49-F238E27FC236}">
              <a16:creationId xmlns:a16="http://schemas.microsoft.com/office/drawing/2014/main" id="{7EF2AF6C-3825-40D3-9F76-EB3EC8B23871}"/>
            </a:ext>
          </a:extLst>
        </xdr:cNvPr>
        <xdr:cNvSpPr/>
      </xdr:nvSpPr>
      <xdr:spPr>
        <a:xfrm>
          <a:off x="4143375" y="42005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657225</xdr:colOff>
      <xdr:row>31</xdr:row>
      <xdr:rowOff>28575</xdr:rowOff>
    </xdr:from>
    <xdr:to>
      <xdr:col>7</xdr:col>
      <xdr:colOff>3225</xdr:colOff>
      <xdr:row>31</xdr:row>
      <xdr:rowOff>136575</xdr:rowOff>
    </xdr:to>
    <xdr:sp macro="" textlink="">
      <xdr:nvSpPr>
        <xdr:cNvPr id="10" name="Ellipse 9">
          <a:hlinkClick xmlns:r="http://schemas.openxmlformats.org/officeDocument/2006/relationships" r:id="rId9" tooltip="Langres"/>
          <a:extLst>
            <a:ext uri="{FF2B5EF4-FFF2-40B4-BE49-F238E27FC236}">
              <a16:creationId xmlns:a16="http://schemas.microsoft.com/office/drawing/2014/main" id="{3DCF93C3-63F3-4F71-AA53-EF10FA4CD4C3}"/>
            </a:ext>
          </a:extLst>
        </xdr:cNvPr>
        <xdr:cNvSpPr/>
      </xdr:nvSpPr>
      <xdr:spPr>
        <a:xfrm>
          <a:off x="5229225" y="60102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76200</xdr:colOff>
      <xdr:row>24</xdr:row>
      <xdr:rowOff>133350</xdr:rowOff>
    </xdr:from>
    <xdr:to>
      <xdr:col>6</xdr:col>
      <xdr:colOff>184200</xdr:colOff>
      <xdr:row>25</xdr:row>
      <xdr:rowOff>50850</xdr:rowOff>
    </xdr:to>
    <xdr:sp macro="" textlink="">
      <xdr:nvSpPr>
        <xdr:cNvPr id="11" name="Ellipse 10">
          <a:hlinkClick xmlns:r="http://schemas.openxmlformats.org/officeDocument/2006/relationships" r:id="rId10" tooltip="Luzy"/>
          <a:extLst>
            <a:ext uri="{FF2B5EF4-FFF2-40B4-BE49-F238E27FC236}">
              <a16:creationId xmlns:a16="http://schemas.microsoft.com/office/drawing/2014/main" id="{52A54107-E316-4350-A2E0-A11E1EAFE058}"/>
            </a:ext>
          </a:extLst>
        </xdr:cNvPr>
        <xdr:cNvSpPr/>
      </xdr:nvSpPr>
      <xdr:spPr>
        <a:xfrm>
          <a:off x="4648200" y="47815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9525</xdr:colOff>
      <xdr:row>25</xdr:row>
      <xdr:rowOff>95250</xdr:rowOff>
    </xdr:from>
    <xdr:to>
      <xdr:col>7</xdr:col>
      <xdr:colOff>117525</xdr:colOff>
      <xdr:row>26</xdr:row>
      <xdr:rowOff>12750</xdr:rowOff>
    </xdr:to>
    <xdr:sp macro="" textlink="">
      <xdr:nvSpPr>
        <xdr:cNvPr id="12" name="Ellipse 11">
          <a:hlinkClick xmlns:r="http://schemas.openxmlformats.org/officeDocument/2006/relationships" r:id="rId11" tooltip="Nogent-en-Bassigny"/>
          <a:extLst>
            <a:ext uri="{FF2B5EF4-FFF2-40B4-BE49-F238E27FC236}">
              <a16:creationId xmlns:a16="http://schemas.microsoft.com/office/drawing/2014/main" id="{B0C404E7-9BFD-4463-B708-7E0B8EBB967F}"/>
            </a:ext>
          </a:extLst>
        </xdr:cNvPr>
        <xdr:cNvSpPr/>
      </xdr:nvSpPr>
      <xdr:spPr>
        <a:xfrm>
          <a:off x="5343525" y="49339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714375</xdr:colOff>
      <xdr:row>18</xdr:row>
      <xdr:rowOff>76200</xdr:rowOff>
    </xdr:from>
    <xdr:to>
      <xdr:col>7</xdr:col>
      <xdr:colOff>60375</xdr:colOff>
      <xdr:row>18</xdr:row>
      <xdr:rowOff>184200</xdr:rowOff>
    </xdr:to>
    <xdr:sp macro="" textlink="">
      <xdr:nvSpPr>
        <xdr:cNvPr id="13" name="Ellipse 12">
          <a:hlinkClick xmlns:r="http://schemas.openxmlformats.org/officeDocument/2006/relationships" r:id="rId12" tooltip="Rimaucourt"/>
          <a:extLst>
            <a:ext uri="{FF2B5EF4-FFF2-40B4-BE49-F238E27FC236}">
              <a16:creationId xmlns:a16="http://schemas.microsoft.com/office/drawing/2014/main" id="{FFBBF8FD-EEF4-4FD8-867D-E5536C5F62E8}"/>
            </a:ext>
          </a:extLst>
        </xdr:cNvPr>
        <xdr:cNvSpPr/>
      </xdr:nvSpPr>
      <xdr:spPr>
        <a:xfrm>
          <a:off x="5286375" y="35814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514350</xdr:colOff>
      <xdr:row>5</xdr:row>
      <xdr:rowOff>133350</xdr:rowOff>
    </xdr:from>
    <xdr:to>
      <xdr:col>4</xdr:col>
      <xdr:colOff>622350</xdr:colOff>
      <xdr:row>6</xdr:row>
      <xdr:rowOff>50850</xdr:rowOff>
    </xdr:to>
    <xdr:sp macro="" textlink="">
      <xdr:nvSpPr>
        <xdr:cNvPr id="14" name="Ellipse 13">
          <a:hlinkClick xmlns:r="http://schemas.openxmlformats.org/officeDocument/2006/relationships" r:id="rId13" tooltip="Saint-Dizier"/>
          <a:extLst>
            <a:ext uri="{FF2B5EF4-FFF2-40B4-BE49-F238E27FC236}">
              <a16:creationId xmlns:a16="http://schemas.microsoft.com/office/drawing/2014/main" id="{8084D6E6-AB52-4DF2-9C53-3DFA158712EE}"/>
            </a:ext>
          </a:extLst>
        </xdr:cNvPr>
        <xdr:cNvSpPr/>
      </xdr:nvSpPr>
      <xdr:spPr>
        <a:xfrm>
          <a:off x="3562350" y="11620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737235</xdr:colOff>
      <xdr:row>5</xdr:row>
      <xdr:rowOff>19050</xdr:rowOff>
    </xdr:from>
    <xdr:to>
      <xdr:col>11</xdr:col>
      <xdr:colOff>660497</xdr:colOff>
      <xdr:row>44</xdr:row>
      <xdr:rowOff>156015</xdr:rowOff>
    </xdr:to>
    <xdr:pic>
      <xdr:nvPicPr>
        <xdr:cNvPr id="3" name="Image 2">
          <a:extLst>
            <a:ext uri="{FF2B5EF4-FFF2-40B4-BE49-F238E27FC236}">
              <a16:creationId xmlns:a16="http://schemas.microsoft.com/office/drawing/2014/main" id="{390D3342-B361-44FD-95DF-28C48A0136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737235" y="1360833"/>
          <a:ext cx="7609523" cy="7560000"/>
        </a:xfrm>
        <a:prstGeom prst="rect">
          <a:avLst/>
        </a:prstGeom>
      </xdr:spPr>
    </xdr:pic>
    <xdr:clientData/>
  </xdr:twoCellAnchor>
  <xdr:twoCellAnchor>
    <xdr:from>
      <xdr:col>7</xdr:col>
      <xdr:colOff>165653</xdr:colOff>
      <xdr:row>17</xdr:row>
      <xdr:rowOff>91108</xdr:rowOff>
    </xdr:from>
    <xdr:to>
      <xdr:col>7</xdr:col>
      <xdr:colOff>207065</xdr:colOff>
      <xdr:row>25</xdr:row>
      <xdr:rowOff>178904</xdr:rowOff>
    </xdr:to>
    <xdr:cxnSp macro="">
      <xdr:nvCxnSpPr>
        <xdr:cNvPr id="5" name="Connecteur droit 4">
          <a:extLst>
            <a:ext uri="{FF2B5EF4-FFF2-40B4-BE49-F238E27FC236}">
              <a16:creationId xmlns:a16="http://schemas.microsoft.com/office/drawing/2014/main" id="{7629BCB0-B63E-4760-B0CC-1076F841245E}"/>
            </a:ext>
          </a:extLst>
        </xdr:cNvPr>
        <xdr:cNvCxnSpPr/>
      </xdr:nvCxnSpPr>
      <xdr:spPr>
        <a:xfrm flipH="1">
          <a:off x="4737653" y="3718891"/>
          <a:ext cx="41412" cy="1611796"/>
        </a:xfrm>
        <a:prstGeom prst="line">
          <a:avLst/>
        </a:prstGeom>
        <a:ln w="12700">
          <a:solidFill>
            <a:schemeClr val="tx1"/>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66262</xdr:colOff>
      <xdr:row>16</xdr:row>
      <xdr:rowOff>24846</xdr:rowOff>
    </xdr:from>
    <xdr:to>
      <xdr:col>12</xdr:col>
      <xdr:colOff>210262</xdr:colOff>
      <xdr:row>16</xdr:row>
      <xdr:rowOff>168846</xdr:rowOff>
    </xdr:to>
    <xdr:sp macro="" textlink="">
      <xdr:nvSpPr>
        <xdr:cNvPr id="2" name="Étoile : 5 branches 1">
          <a:extLst>
            <a:ext uri="{FF2B5EF4-FFF2-40B4-BE49-F238E27FC236}">
              <a16:creationId xmlns:a16="http://schemas.microsoft.com/office/drawing/2014/main" id="{73BCCD26-4129-41E8-89CD-0D449865B3E7}"/>
            </a:ext>
          </a:extLst>
        </xdr:cNvPr>
        <xdr:cNvSpPr/>
      </xdr:nvSpPr>
      <xdr:spPr>
        <a:xfrm>
          <a:off x="8448262" y="3462129"/>
          <a:ext cx="144000" cy="144000"/>
        </a:xfrm>
        <a:prstGeom prst="star5">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758769</xdr:colOff>
      <xdr:row>20</xdr:row>
      <xdr:rowOff>190498</xdr:rowOff>
    </xdr:from>
    <xdr:to>
      <xdr:col>6</xdr:col>
      <xdr:colOff>140769</xdr:colOff>
      <xdr:row>21</xdr:row>
      <xdr:rowOff>144877</xdr:rowOff>
    </xdr:to>
    <xdr:sp macro="" textlink="">
      <xdr:nvSpPr>
        <xdr:cNvPr id="8" name="Étoile : 5 branches 7">
          <a:hlinkClick xmlns:r="http://schemas.openxmlformats.org/officeDocument/2006/relationships" r:id="rId2" tooltip="Tours"/>
          <a:extLst>
            <a:ext uri="{FF2B5EF4-FFF2-40B4-BE49-F238E27FC236}">
              <a16:creationId xmlns:a16="http://schemas.microsoft.com/office/drawing/2014/main" id="{3416D430-4B32-4BA4-9885-7C62B0CA2D82}"/>
            </a:ext>
          </a:extLst>
        </xdr:cNvPr>
        <xdr:cNvSpPr>
          <a:spLocks noChangeAspect="1"/>
        </xdr:cNvSpPr>
      </xdr:nvSpPr>
      <xdr:spPr>
        <a:xfrm>
          <a:off x="3806769" y="4445975"/>
          <a:ext cx="144000" cy="147810"/>
        </a:xfrm>
        <a:prstGeom prst="star5">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xdr:col>
      <xdr:colOff>588066</xdr:colOff>
      <xdr:row>32</xdr:row>
      <xdr:rowOff>107675</xdr:rowOff>
    </xdr:from>
    <xdr:to>
      <xdr:col>5</xdr:col>
      <xdr:colOff>78066</xdr:colOff>
      <xdr:row>33</xdr:row>
      <xdr:rowOff>155038</xdr:rowOff>
    </xdr:to>
    <xdr:pic>
      <xdr:nvPicPr>
        <xdr:cNvPr id="11" name="Image 10">
          <a:hlinkClick xmlns:r="http://schemas.openxmlformats.org/officeDocument/2006/relationships" r:id="rId3" tooltip="GIRONDE"/>
          <a:extLst>
            <a:ext uri="{FF2B5EF4-FFF2-40B4-BE49-F238E27FC236}">
              <a16:creationId xmlns:a16="http://schemas.microsoft.com/office/drawing/2014/main" id="{959B8FEF-E417-4633-B972-9F16D988C543}"/>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874066" y="6592958"/>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513524</xdr:colOff>
      <xdr:row>27</xdr:row>
      <xdr:rowOff>91111</xdr:rowOff>
    </xdr:from>
    <xdr:to>
      <xdr:col>5</xdr:col>
      <xdr:colOff>3524</xdr:colOff>
      <xdr:row>28</xdr:row>
      <xdr:rowOff>138473</xdr:rowOff>
    </xdr:to>
    <xdr:pic>
      <xdr:nvPicPr>
        <xdr:cNvPr id="13" name="Image 12">
          <a:hlinkClick xmlns:r="http://schemas.openxmlformats.org/officeDocument/2006/relationships" r:id="rId5" tooltip="CHARENTE-MARITIME"/>
          <a:extLst>
            <a:ext uri="{FF2B5EF4-FFF2-40B4-BE49-F238E27FC236}">
              <a16:creationId xmlns:a16="http://schemas.microsoft.com/office/drawing/2014/main" id="{866A6F67-A26B-4F05-8D41-E133B2F5344B}"/>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2799524" y="5623894"/>
          <a:ext cx="252000" cy="237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66261</xdr:colOff>
      <xdr:row>20</xdr:row>
      <xdr:rowOff>91112</xdr:rowOff>
    </xdr:from>
    <xdr:to>
      <xdr:col>4</xdr:col>
      <xdr:colOff>318261</xdr:colOff>
      <xdr:row>21</xdr:row>
      <xdr:rowOff>138475</xdr:rowOff>
    </xdr:to>
    <xdr:pic>
      <xdr:nvPicPr>
        <xdr:cNvPr id="14" name="Image 13">
          <a:hlinkClick xmlns:r="http://schemas.openxmlformats.org/officeDocument/2006/relationships" r:id="rId7" tooltip="LOIRE-ATLANTIQUE"/>
          <a:extLst>
            <a:ext uri="{FF2B5EF4-FFF2-40B4-BE49-F238E27FC236}">
              <a16:creationId xmlns:a16="http://schemas.microsoft.com/office/drawing/2014/main" id="{00889746-729F-480A-A86E-3D722CDDE54E}"/>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352261" y="4290395"/>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207066</xdr:colOff>
      <xdr:row>22</xdr:row>
      <xdr:rowOff>99391</xdr:rowOff>
    </xdr:from>
    <xdr:to>
      <xdr:col>7</xdr:col>
      <xdr:colOff>459066</xdr:colOff>
      <xdr:row>23</xdr:row>
      <xdr:rowOff>146754</xdr:rowOff>
    </xdr:to>
    <xdr:pic>
      <xdr:nvPicPr>
        <xdr:cNvPr id="15" name="Image 14">
          <a:hlinkClick xmlns:r="http://schemas.openxmlformats.org/officeDocument/2006/relationships" r:id="rId9" tooltip="CHER"/>
          <a:extLst>
            <a:ext uri="{FF2B5EF4-FFF2-40B4-BE49-F238E27FC236}">
              <a16:creationId xmlns:a16="http://schemas.microsoft.com/office/drawing/2014/main" id="{B86BA51F-BBF8-4400-B1AF-3A7A77B5066D}"/>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779066" y="4679674"/>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389282</xdr:colOff>
      <xdr:row>23</xdr:row>
      <xdr:rowOff>140804</xdr:rowOff>
    </xdr:from>
    <xdr:to>
      <xdr:col>6</xdr:col>
      <xdr:colOff>641282</xdr:colOff>
      <xdr:row>24</xdr:row>
      <xdr:rowOff>188167</xdr:rowOff>
    </xdr:to>
    <xdr:pic>
      <xdr:nvPicPr>
        <xdr:cNvPr id="16" name="Image 15">
          <a:hlinkClick xmlns:r="http://schemas.openxmlformats.org/officeDocument/2006/relationships" r:id="rId11" tooltip="INDRE"/>
          <a:extLst>
            <a:ext uri="{FF2B5EF4-FFF2-40B4-BE49-F238E27FC236}">
              <a16:creationId xmlns:a16="http://schemas.microsoft.com/office/drawing/2014/main" id="{F3FD2B44-45AB-4E3E-BCAF-F0EA0FFA01D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199282" y="4911587"/>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231499</xdr:colOff>
      <xdr:row>14</xdr:row>
      <xdr:rowOff>33130</xdr:rowOff>
    </xdr:from>
    <xdr:to>
      <xdr:col>9</xdr:col>
      <xdr:colOff>483499</xdr:colOff>
      <xdr:row>15</xdr:row>
      <xdr:rowOff>80493</xdr:rowOff>
    </xdr:to>
    <xdr:pic>
      <xdr:nvPicPr>
        <xdr:cNvPr id="17" name="Image 16">
          <a:hlinkClick xmlns:r="http://schemas.openxmlformats.org/officeDocument/2006/relationships" r:id="rId12" tooltip="MEUSE"/>
          <a:extLst>
            <a:ext uri="{FF2B5EF4-FFF2-40B4-BE49-F238E27FC236}">
              <a16:creationId xmlns:a16="http://schemas.microsoft.com/office/drawing/2014/main" id="{F456576C-B57C-43B3-A7A6-A84C2C5E1D5F}"/>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6394174" y="3090655"/>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680830</xdr:colOff>
      <xdr:row>15</xdr:row>
      <xdr:rowOff>77857</xdr:rowOff>
    </xdr:from>
    <xdr:to>
      <xdr:col>10</xdr:col>
      <xdr:colOff>170830</xdr:colOff>
      <xdr:row>16</xdr:row>
      <xdr:rowOff>125220</xdr:rowOff>
    </xdr:to>
    <xdr:pic>
      <xdr:nvPicPr>
        <xdr:cNvPr id="18" name="Image 17">
          <a:hlinkClick xmlns:r="http://schemas.openxmlformats.org/officeDocument/2006/relationships" r:id="rId14" tooltip="MEURTHE-ET-MOSELLE"/>
          <a:extLst>
            <a:ext uri="{FF2B5EF4-FFF2-40B4-BE49-F238E27FC236}">
              <a16:creationId xmlns:a16="http://schemas.microsoft.com/office/drawing/2014/main" id="{11049AD7-3EC8-4970-BF91-01A3C6D63D93}"/>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6843505" y="3325882"/>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186359</xdr:colOff>
      <xdr:row>17</xdr:row>
      <xdr:rowOff>174763</xdr:rowOff>
    </xdr:from>
    <xdr:to>
      <xdr:col>9</xdr:col>
      <xdr:colOff>438359</xdr:colOff>
      <xdr:row>19</xdr:row>
      <xdr:rowOff>31626</xdr:rowOff>
    </xdr:to>
    <xdr:pic>
      <xdr:nvPicPr>
        <xdr:cNvPr id="19" name="Image 18">
          <a:hlinkClick xmlns:r="http://schemas.openxmlformats.org/officeDocument/2006/relationships" r:id="rId15" tooltip="HAUTE-MARNE"/>
          <a:extLst>
            <a:ext uri="{FF2B5EF4-FFF2-40B4-BE49-F238E27FC236}">
              <a16:creationId xmlns:a16="http://schemas.microsoft.com/office/drawing/2014/main" id="{317C9E50-C4D8-4909-96C0-7FBADD6096FC}"/>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6349034" y="3803788"/>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82826</xdr:colOff>
      <xdr:row>18</xdr:row>
      <xdr:rowOff>49695</xdr:rowOff>
    </xdr:from>
    <xdr:to>
      <xdr:col>12</xdr:col>
      <xdr:colOff>190826</xdr:colOff>
      <xdr:row>18</xdr:row>
      <xdr:rowOff>157695</xdr:rowOff>
    </xdr:to>
    <xdr:sp macro="" textlink="">
      <xdr:nvSpPr>
        <xdr:cNvPr id="6" name="Ellipse 5">
          <a:extLst>
            <a:ext uri="{FF2B5EF4-FFF2-40B4-BE49-F238E27FC236}">
              <a16:creationId xmlns:a16="http://schemas.microsoft.com/office/drawing/2014/main" id="{6588639A-B5B2-4F2A-88BC-006FAC862931}"/>
            </a:ext>
          </a:extLst>
        </xdr:cNvPr>
        <xdr:cNvSpPr/>
      </xdr:nvSpPr>
      <xdr:spPr>
        <a:xfrm>
          <a:off x="8464826" y="3677478"/>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347869</xdr:colOff>
      <xdr:row>28</xdr:row>
      <xdr:rowOff>157372</xdr:rowOff>
    </xdr:from>
    <xdr:to>
      <xdr:col>5</xdr:col>
      <xdr:colOff>455869</xdr:colOff>
      <xdr:row>29</xdr:row>
      <xdr:rowOff>74872</xdr:rowOff>
    </xdr:to>
    <xdr:sp macro="" textlink="">
      <xdr:nvSpPr>
        <xdr:cNvPr id="20" name="Ellipse 19">
          <a:hlinkClick xmlns:r="http://schemas.openxmlformats.org/officeDocument/2006/relationships" r:id="rId16" tooltip="Angoulême"/>
          <a:extLst>
            <a:ext uri="{FF2B5EF4-FFF2-40B4-BE49-F238E27FC236}">
              <a16:creationId xmlns:a16="http://schemas.microsoft.com/office/drawing/2014/main" id="{BE1B1A64-8846-4847-89A0-D31416D32918}"/>
            </a:ext>
          </a:extLst>
        </xdr:cNvPr>
        <xdr:cNvSpPr/>
      </xdr:nvSpPr>
      <xdr:spPr>
        <a:xfrm>
          <a:off x="3395869" y="588065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601317</xdr:colOff>
      <xdr:row>31</xdr:row>
      <xdr:rowOff>96081</xdr:rowOff>
    </xdr:from>
    <xdr:to>
      <xdr:col>9</xdr:col>
      <xdr:colOff>709317</xdr:colOff>
      <xdr:row>32</xdr:row>
      <xdr:rowOff>13581</xdr:rowOff>
    </xdr:to>
    <xdr:sp macro="" textlink="">
      <xdr:nvSpPr>
        <xdr:cNvPr id="24" name="Ellipse 23">
          <a:hlinkClick xmlns:r="http://schemas.openxmlformats.org/officeDocument/2006/relationships" r:id="rId17" tooltip="Pont-de-Claix"/>
          <a:extLst>
            <a:ext uri="{FF2B5EF4-FFF2-40B4-BE49-F238E27FC236}">
              <a16:creationId xmlns:a16="http://schemas.microsoft.com/office/drawing/2014/main" id="{B210DC67-57CE-4C5F-9601-EA30A77461F2}"/>
            </a:ext>
          </a:extLst>
        </xdr:cNvPr>
        <xdr:cNvSpPr/>
      </xdr:nvSpPr>
      <xdr:spPr>
        <a:xfrm>
          <a:off x="6697317" y="6390864"/>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11</xdr:col>
      <xdr:colOff>107674</xdr:colOff>
      <xdr:row>37</xdr:row>
      <xdr:rowOff>82828</xdr:rowOff>
    </xdr:from>
    <xdr:to>
      <xdr:col>11</xdr:col>
      <xdr:colOff>215674</xdr:colOff>
      <xdr:row>38</xdr:row>
      <xdr:rowOff>328</xdr:rowOff>
    </xdr:to>
    <xdr:sp macro="" textlink="">
      <xdr:nvSpPr>
        <xdr:cNvPr id="25" name="Ellipse 24">
          <a:hlinkClick xmlns:r="http://schemas.openxmlformats.org/officeDocument/2006/relationships" r:id="rId18" tooltip="Nice"/>
          <a:extLst>
            <a:ext uri="{FF2B5EF4-FFF2-40B4-BE49-F238E27FC236}">
              <a16:creationId xmlns:a16="http://schemas.microsoft.com/office/drawing/2014/main" id="{39976C7F-AE1F-48D4-ADC1-085DEB51213B}"/>
            </a:ext>
          </a:extLst>
        </xdr:cNvPr>
        <xdr:cNvSpPr/>
      </xdr:nvSpPr>
      <xdr:spPr>
        <a:xfrm>
          <a:off x="7727674" y="7520611"/>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400879</xdr:colOff>
      <xdr:row>39</xdr:row>
      <xdr:rowOff>119272</xdr:rowOff>
    </xdr:from>
    <xdr:to>
      <xdr:col>9</xdr:col>
      <xdr:colOff>508879</xdr:colOff>
      <xdr:row>40</xdr:row>
      <xdr:rowOff>36772</xdr:rowOff>
    </xdr:to>
    <xdr:sp macro="" textlink="">
      <xdr:nvSpPr>
        <xdr:cNvPr id="26" name="Ellipse 25">
          <a:hlinkClick xmlns:r="http://schemas.openxmlformats.org/officeDocument/2006/relationships" r:id="rId19" tooltip="Marseille"/>
          <a:extLst>
            <a:ext uri="{FF2B5EF4-FFF2-40B4-BE49-F238E27FC236}">
              <a16:creationId xmlns:a16="http://schemas.microsoft.com/office/drawing/2014/main" id="{F0503317-8D28-42EC-921D-E0C57E3338AC}"/>
            </a:ext>
          </a:extLst>
        </xdr:cNvPr>
        <xdr:cNvSpPr/>
      </xdr:nvSpPr>
      <xdr:spPr>
        <a:xfrm>
          <a:off x="6563140" y="793805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263387</xdr:colOff>
      <xdr:row>38</xdr:row>
      <xdr:rowOff>48041</xdr:rowOff>
    </xdr:from>
    <xdr:to>
      <xdr:col>9</xdr:col>
      <xdr:colOff>371387</xdr:colOff>
      <xdr:row>38</xdr:row>
      <xdr:rowOff>156041</xdr:rowOff>
    </xdr:to>
    <xdr:sp macro="" textlink="">
      <xdr:nvSpPr>
        <xdr:cNvPr id="27" name="Ellipse 26">
          <a:hlinkClick xmlns:r="http://schemas.openxmlformats.org/officeDocument/2006/relationships" r:id="rId20" tooltip="Miramas"/>
          <a:extLst>
            <a:ext uri="{FF2B5EF4-FFF2-40B4-BE49-F238E27FC236}">
              <a16:creationId xmlns:a16="http://schemas.microsoft.com/office/drawing/2014/main" id="{2C0B3CC3-A22E-4F91-B17B-047516B7D72D}"/>
            </a:ext>
          </a:extLst>
        </xdr:cNvPr>
        <xdr:cNvSpPr/>
      </xdr:nvSpPr>
      <xdr:spPr>
        <a:xfrm>
          <a:off x="6359387" y="7676324"/>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203753</xdr:colOff>
      <xdr:row>28</xdr:row>
      <xdr:rowOff>38101</xdr:rowOff>
    </xdr:from>
    <xdr:to>
      <xdr:col>6</xdr:col>
      <xdr:colOff>311753</xdr:colOff>
      <xdr:row>28</xdr:row>
      <xdr:rowOff>146101</xdr:rowOff>
    </xdr:to>
    <xdr:sp macro="" textlink="">
      <xdr:nvSpPr>
        <xdr:cNvPr id="29" name="Ellipse 28">
          <a:hlinkClick xmlns:r="http://schemas.openxmlformats.org/officeDocument/2006/relationships" r:id="rId21" tooltip="Limoges"/>
          <a:extLst>
            <a:ext uri="{FF2B5EF4-FFF2-40B4-BE49-F238E27FC236}">
              <a16:creationId xmlns:a16="http://schemas.microsoft.com/office/drawing/2014/main" id="{71BB2112-2AF8-42CC-9213-3F5DDD3C47B7}"/>
            </a:ext>
          </a:extLst>
        </xdr:cNvPr>
        <xdr:cNvSpPr/>
      </xdr:nvSpPr>
      <xdr:spPr>
        <a:xfrm>
          <a:off x="4013753" y="5761384"/>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xdr:colOff>
      <xdr:row>24</xdr:row>
      <xdr:rowOff>140804</xdr:rowOff>
    </xdr:from>
    <xdr:to>
      <xdr:col>4</xdr:col>
      <xdr:colOff>108001</xdr:colOff>
      <xdr:row>25</xdr:row>
      <xdr:rowOff>58304</xdr:rowOff>
    </xdr:to>
    <xdr:sp macro="" textlink="">
      <xdr:nvSpPr>
        <xdr:cNvPr id="30" name="Ellipse 29">
          <a:hlinkClick xmlns:r="http://schemas.openxmlformats.org/officeDocument/2006/relationships" r:id="rId22" tooltip="Les Sables-d'Olonne"/>
          <a:extLst>
            <a:ext uri="{FF2B5EF4-FFF2-40B4-BE49-F238E27FC236}">
              <a16:creationId xmlns:a16="http://schemas.microsoft.com/office/drawing/2014/main" id="{ABAD2F2E-EBA7-427C-BF0F-F3AF579E289B}"/>
            </a:ext>
          </a:extLst>
        </xdr:cNvPr>
        <xdr:cNvSpPr/>
      </xdr:nvSpPr>
      <xdr:spPr>
        <a:xfrm>
          <a:off x="2286001" y="5102087"/>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632793</xdr:colOff>
      <xdr:row>23</xdr:row>
      <xdr:rowOff>94422</xdr:rowOff>
    </xdr:from>
    <xdr:to>
      <xdr:col>3</xdr:col>
      <xdr:colOff>740793</xdr:colOff>
      <xdr:row>24</xdr:row>
      <xdr:rowOff>11922</xdr:rowOff>
    </xdr:to>
    <xdr:sp macro="" textlink="">
      <xdr:nvSpPr>
        <xdr:cNvPr id="31" name="Ellipse 30">
          <a:hlinkClick xmlns:r="http://schemas.openxmlformats.org/officeDocument/2006/relationships" r:id="rId23" tooltip="Saint-Jean-de-Monts"/>
          <a:extLst>
            <a:ext uri="{FF2B5EF4-FFF2-40B4-BE49-F238E27FC236}">
              <a16:creationId xmlns:a16="http://schemas.microsoft.com/office/drawing/2014/main" id="{4418E911-AAC3-4EEB-840C-472E9AB2D4A4}"/>
            </a:ext>
          </a:extLst>
        </xdr:cNvPr>
        <xdr:cNvSpPr/>
      </xdr:nvSpPr>
      <xdr:spPr>
        <a:xfrm>
          <a:off x="2156793" y="486520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487020</xdr:colOff>
      <xdr:row>11</xdr:row>
      <xdr:rowOff>122583</xdr:rowOff>
    </xdr:from>
    <xdr:to>
      <xdr:col>5</xdr:col>
      <xdr:colOff>595020</xdr:colOff>
      <xdr:row>12</xdr:row>
      <xdr:rowOff>40083</xdr:rowOff>
    </xdr:to>
    <xdr:sp macro="" textlink="">
      <xdr:nvSpPr>
        <xdr:cNvPr id="33" name="Ellipse 32">
          <a:hlinkClick xmlns:r="http://schemas.openxmlformats.org/officeDocument/2006/relationships" r:id="rId24" tooltip="Le Havre"/>
          <a:extLst>
            <a:ext uri="{FF2B5EF4-FFF2-40B4-BE49-F238E27FC236}">
              <a16:creationId xmlns:a16="http://schemas.microsoft.com/office/drawing/2014/main" id="{B774D899-1509-460E-A1F2-4F3D5FA20876}"/>
            </a:ext>
          </a:extLst>
        </xdr:cNvPr>
        <xdr:cNvSpPr/>
      </xdr:nvSpPr>
      <xdr:spPr>
        <a:xfrm>
          <a:off x="3535020" y="2607366"/>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291550</xdr:colOff>
      <xdr:row>14</xdr:row>
      <xdr:rowOff>76201</xdr:rowOff>
    </xdr:from>
    <xdr:to>
      <xdr:col>4</xdr:col>
      <xdr:colOff>399550</xdr:colOff>
      <xdr:row>14</xdr:row>
      <xdr:rowOff>184201</xdr:rowOff>
    </xdr:to>
    <xdr:sp macro="" textlink="">
      <xdr:nvSpPr>
        <xdr:cNvPr id="34" name="Ellipse 33">
          <a:hlinkClick xmlns:r="http://schemas.openxmlformats.org/officeDocument/2006/relationships" r:id="rId25" tooltip="Granville"/>
          <a:extLst>
            <a:ext uri="{FF2B5EF4-FFF2-40B4-BE49-F238E27FC236}">
              <a16:creationId xmlns:a16="http://schemas.microsoft.com/office/drawing/2014/main" id="{05C9C4FD-6FD4-4F35-B0FE-FB254CD406F0}"/>
            </a:ext>
          </a:extLst>
        </xdr:cNvPr>
        <xdr:cNvSpPr/>
      </xdr:nvSpPr>
      <xdr:spPr>
        <a:xfrm>
          <a:off x="2577550" y="3132484"/>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601318</xdr:colOff>
      <xdr:row>18</xdr:row>
      <xdr:rowOff>87797</xdr:rowOff>
    </xdr:from>
    <xdr:to>
      <xdr:col>3</xdr:col>
      <xdr:colOff>709318</xdr:colOff>
      <xdr:row>19</xdr:row>
      <xdr:rowOff>5297</xdr:rowOff>
    </xdr:to>
    <xdr:sp macro="" textlink="">
      <xdr:nvSpPr>
        <xdr:cNvPr id="35" name="Ellipse 34">
          <a:hlinkClick xmlns:r="http://schemas.openxmlformats.org/officeDocument/2006/relationships" r:id="rId26" tooltip="Coëtquidan"/>
          <a:extLst>
            <a:ext uri="{FF2B5EF4-FFF2-40B4-BE49-F238E27FC236}">
              <a16:creationId xmlns:a16="http://schemas.microsoft.com/office/drawing/2014/main" id="{4FE656C5-A8D9-497B-B473-1F6DEED25E47}"/>
            </a:ext>
          </a:extLst>
        </xdr:cNvPr>
        <xdr:cNvSpPr/>
      </xdr:nvSpPr>
      <xdr:spPr>
        <a:xfrm>
          <a:off x="2125318" y="390608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248478</xdr:colOff>
      <xdr:row>19</xdr:row>
      <xdr:rowOff>33131</xdr:rowOff>
    </xdr:from>
    <xdr:to>
      <xdr:col>3</xdr:col>
      <xdr:colOff>356478</xdr:colOff>
      <xdr:row>19</xdr:row>
      <xdr:rowOff>141131</xdr:rowOff>
    </xdr:to>
    <xdr:sp macro="" textlink="">
      <xdr:nvSpPr>
        <xdr:cNvPr id="42" name="Ellipse 41">
          <a:hlinkClick xmlns:r="http://schemas.openxmlformats.org/officeDocument/2006/relationships" r:id="rId27" tooltip="Meucon"/>
          <a:extLst>
            <a:ext uri="{FF2B5EF4-FFF2-40B4-BE49-F238E27FC236}">
              <a16:creationId xmlns:a16="http://schemas.microsoft.com/office/drawing/2014/main" id="{124BAC40-3A15-41E5-9D98-F125B74E47D9}"/>
            </a:ext>
          </a:extLst>
        </xdr:cNvPr>
        <xdr:cNvSpPr/>
      </xdr:nvSpPr>
      <xdr:spPr>
        <a:xfrm>
          <a:off x="1772478" y="4041914"/>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758687</xdr:colOff>
      <xdr:row>28</xdr:row>
      <xdr:rowOff>87797</xdr:rowOff>
    </xdr:from>
    <xdr:to>
      <xdr:col>7</xdr:col>
      <xdr:colOff>104687</xdr:colOff>
      <xdr:row>29</xdr:row>
      <xdr:rowOff>5297</xdr:rowOff>
    </xdr:to>
    <xdr:sp macro="" textlink="">
      <xdr:nvSpPr>
        <xdr:cNvPr id="43" name="Ellipse 42">
          <a:hlinkClick xmlns:r="http://schemas.openxmlformats.org/officeDocument/2006/relationships" r:id="rId28" tooltip="La Courtine"/>
          <a:extLst>
            <a:ext uri="{FF2B5EF4-FFF2-40B4-BE49-F238E27FC236}">
              <a16:creationId xmlns:a16="http://schemas.microsoft.com/office/drawing/2014/main" id="{26EB6832-2733-428A-8FD9-96E20D81DC75}"/>
            </a:ext>
          </a:extLst>
        </xdr:cNvPr>
        <xdr:cNvSpPr/>
      </xdr:nvSpPr>
      <xdr:spPr>
        <a:xfrm>
          <a:off x="4568687" y="581108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12</xdr:col>
      <xdr:colOff>41412</xdr:colOff>
      <xdr:row>22</xdr:row>
      <xdr:rowOff>8283</xdr:rowOff>
    </xdr:from>
    <xdr:to>
      <xdr:col>12</xdr:col>
      <xdr:colOff>232110</xdr:colOff>
      <xdr:row>22</xdr:row>
      <xdr:rowOff>188283</xdr:rowOff>
    </xdr:to>
    <xdr:pic>
      <xdr:nvPicPr>
        <xdr:cNvPr id="44" name="Image 43">
          <a:extLst>
            <a:ext uri="{FF2B5EF4-FFF2-40B4-BE49-F238E27FC236}">
              <a16:creationId xmlns:a16="http://schemas.microsoft.com/office/drawing/2014/main" id="{17F0BE7D-2BE7-48EE-811C-854AFA1A7174}"/>
            </a:ext>
          </a:extLst>
        </xdr:cNvPr>
        <xdr:cNvPicPr>
          <a:picLocks noChangeAspect="1" noChangeArrowheads="1"/>
        </xdr:cNvPicPr>
      </xdr:nvPicPr>
      <xdr:blipFill>
        <a:blip xmlns:r="http://schemas.openxmlformats.org/officeDocument/2006/relationships" r:embed="rId29" cstate="screen">
          <a:extLst>
            <a:ext uri="{28A0092B-C50C-407E-A947-70E740481C1C}">
              <a14:useLocalDpi xmlns:a14="http://schemas.microsoft.com/office/drawing/2010/main"/>
            </a:ext>
          </a:extLst>
        </a:blip>
        <a:srcRect/>
        <a:stretch>
          <a:fillRect/>
        </a:stretch>
      </xdr:blipFill>
      <xdr:spPr bwMode="auto">
        <a:xfrm>
          <a:off x="8423412" y="4017066"/>
          <a:ext cx="190698" cy="1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617882</xdr:colOff>
      <xdr:row>38</xdr:row>
      <xdr:rowOff>162340</xdr:rowOff>
    </xdr:from>
    <xdr:to>
      <xdr:col>3</xdr:col>
      <xdr:colOff>725882</xdr:colOff>
      <xdr:row>39</xdr:row>
      <xdr:rowOff>79840</xdr:rowOff>
    </xdr:to>
    <xdr:sp macro="" textlink="">
      <xdr:nvSpPr>
        <xdr:cNvPr id="45" name="Ellipse 44">
          <a:hlinkClick xmlns:r="http://schemas.openxmlformats.org/officeDocument/2006/relationships" r:id="rId30" tooltip="Hendaye"/>
          <a:extLst>
            <a:ext uri="{FF2B5EF4-FFF2-40B4-BE49-F238E27FC236}">
              <a16:creationId xmlns:a16="http://schemas.microsoft.com/office/drawing/2014/main" id="{28D2B2DB-39C7-465F-B35F-4D6A95E44C83}"/>
            </a:ext>
          </a:extLst>
        </xdr:cNvPr>
        <xdr:cNvSpPr/>
      </xdr:nvSpPr>
      <xdr:spPr>
        <a:xfrm>
          <a:off x="2141882" y="7790623"/>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8283</xdr:colOff>
      <xdr:row>38</xdr:row>
      <xdr:rowOff>57979</xdr:rowOff>
    </xdr:from>
    <xdr:to>
      <xdr:col>4</xdr:col>
      <xdr:colOff>116283</xdr:colOff>
      <xdr:row>38</xdr:row>
      <xdr:rowOff>165979</xdr:rowOff>
    </xdr:to>
    <xdr:sp macro="" textlink="">
      <xdr:nvSpPr>
        <xdr:cNvPr id="46" name="Ellipse 45">
          <a:hlinkClick xmlns:r="http://schemas.openxmlformats.org/officeDocument/2006/relationships" r:id="rId31" tooltip="Bayonne"/>
          <a:extLst>
            <a:ext uri="{FF2B5EF4-FFF2-40B4-BE49-F238E27FC236}">
              <a16:creationId xmlns:a16="http://schemas.microsoft.com/office/drawing/2014/main" id="{B4D3C698-820D-41A3-AD21-7E01FDCEAA4B}"/>
            </a:ext>
          </a:extLst>
        </xdr:cNvPr>
        <xdr:cNvSpPr/>
      </xdr:nvSpPr>
      <xdr:spPr>
        <a:xfrm>
          <a:off x="2294283" y="7686262"/>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675863</xdr:colOff>
      <xdr:row>5</xdr:row>
      <xdr:rowOff>96080</xdr:rowOff>
    </xdr:from>
    <xdr:to>
      <xdr:col>7</xdr:col>
      <xdr:colOff>21863</xdr:colOff>
      <xdr:row>6</xdr:row>
      <xdr:rowOff>13580</xdr:rowOff>
    </xdr:to>
    <xdr:sp macro="" textlink="">
      <xdr:nvSpPr>
        <xdr:cNvPr id="48" name="Ellipse 47">
          <a:hlinkClick xmlns:r="http://schemas.openxmlformats.org/officeDocument/2006/relationships" r:id="rId32" tooltip="Calais"/>
          <a:extLst>
            <a:ext uri="{FF2B5EF4-FFF2-40B4-BE49-F238E27FC236}">
              <a16:creationId xmlns:a16="http://schemas.microsoft.com/office/drawing/2014/main" id="{796E50C6-302A-4A17-858F-497DCD0B974D}"/>
            </a:ext>
          </a:extLst>
        </xdr:cNvPr>
        <xdr:cNvSpPr/>
      </xdr:nvSpPr>
      <xdr:spPr>
        <a:xfrm>
          <a:off x="4485863" y="1437863"/>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233572</xdr:colOff>
      <xdr:row>12</xdr:row>
      <xdr:rowOff>18222</xdr:rowOff>
    </xdr:from>
    <xdr:to>
      <xdr:col>6</xdr:col>
      <xdr:colOff>341572</xdr:colOff>
      <xdr:row>12</xdr:row>
      <xdr:rowOff>126222</xdr:rowOff>
    </xdr:to>
    <xdr:sp macro="" textlink="">
      <xdr:nvSpPr>
        <xdr:cNvPr id="49" name="Ellipse 48">
          <a:hlinkClick xmlns:r="http://schemas.openxmlformats.org/officeDocument/2006/relationships" r:id="rId33" tooltip="Rouen"/>
          <a:extLst>
            <a:ext uri="{FF2B5EF4-FFF2-40B4-BE49-F238E27FC236}">
              <a16:creationId xmlns:a16="http://schemas.microsoft.com/office/drawing/2014/main" id="{BE291579-87F4-4EA4-A316-4260A16A09E2}"/>
            </a:ext>
          </a:extLst>
        </xdr:cNvPr>
        <xdr:cNvSpPr/>
      </xdr:nvSpPr>
      <xdr:spPr>
        <a:xfrm>
          <a:off x="4043572" y="269350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205411</xdr:colOff>
      <xdr:row>17</xdr:row>
      <xdr:rowOff>97735</xdr:rowOff>
    </xdr:from>
    <xdr:to>
      <xdr:col>4</xdr:col>
      <xdr:colOff>313411</xdr:colOff>
      <xdr:row>18</xdr:row>
      <xdr:rowOff>15235</xdr:rowOff>
    </xdr:to>
    <xdr:sp macro="" textlink="">
      <xdr:nvSpPr>
        <xdr:cNvPr id="50" name="Ellipse 49">
          <a:hlinkClick xmlns:r="http://schemas.openxmlformats.org/officeDocument/2006/relationships" r:id="rId34" tooltip="Rennes"/>
          <a:extLst>
            <a:ext uri="{FF2B5EF4-FFF2-40B4-BE49-F238E27FC236}">
              <a16:creationId xmlns:a16="http://schemas.microsoft.com/office/drawing/2014/main" id="{AE0C81B7-6F28-49D8-B9AD-BB00B65D533D}"/>
            </a:ext>
          </a:extLst>
        </xdr:cNvPr>
        <xdr:cNvSpPr/>
      </xdr:nvSpPr>
      <xdr:spPr>
        <a:xfrm>
          <a:off x="2491411" y="3725518"/>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18223</xdr:colOff>
      <xdr:row>15</xdr:row>
      <xdr:rowOff>26505</xdr:rowOff>
    </xdr:from>
    <xdr:to>
      <xdr:col>4</xdr:col>
      <xdr:colOff>126223</xdr:colOff>
      <xdr:row>15</xdr:row>
      <xdr:rowOff>134505</xdr:rowOff>
    </xdr:to>
    <xdr:sp macro="" textlink="">
      <xdr:nvSpPr>
        <xdr:cNvPr id="51" name="Ellipse 50">
          <a:hlinkClick xmlns:r="http://schemas.openxmlformats.org/officeDocument/2006/relationships" r:id="rId35" tooltip="Saint-Malo"/>
          <a:extLst>
            <a:ext uri="{FF2B5EF4-FFF2-40B4-BE49-F238E27FC236}">
              <a16:creationId xmlns:a16="http://schemas.microsoft.com/office/drawing/2014/main" id="{24BC9CB1-1A08-4EAF-B809-180E2EC14453}"/>
            </a:ext>
          </a:extLst>
        </xdr:cNvPr>
        <xdr:cNvSpPr/>
      </xdr:nvSpPr>
      <xdr:spPr>
        <a:xfrm>
          <a:off x="2304223" y="3273288"/>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270015</xdr:colOff>
      <xdr:row>10</xdr:row>
      <xdr:rowOff>162340</xdr:rowOff>
    </xdr:from>
    <xdr:to>
      <xdr:col>4</xdr:col>
      <xdr:colOff>378015</xdr:colOff>
      <xdr:row>11</xdr:row>
      <xdr:rowOff>79840</xdr:rowOff>
    </xdr:to>
    <xdr:sp macro="" textlink="">
      <xdr:nvSpPr>
        <xdr:cNvPr id="52" name="Ellipse 51">
          <a:hlinkClick xmlns:r="http://schemas.openxmlformats.org/officeDocument/2006/relationships" r:id="rId36" tooltip="Cherbourg"/>
          <a:extLst>
            <a:ext uri="{FF2B5EF4-FFF2-40B4-BE49-F238E27FC236}">
              <a16:creationId xmlns:a16="http://schemas.microsoft.com/office/drawing/2014/main" id="{E6F3A9AA-7C96-4925-AEC4-E940DE142657}"/>
            </a:ext>
          </a:extLst>
        </xdr:cNvPr>
        <xdr:cNvSpPr/>
      </xdr:nvSpPr>
      <xdr:spPr>
        <a:xfrm>
          <a:off x="2556015" y="2456623"/>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7</xdr:col>
      <xdr:colOff>49697</xdr:colOff>
      <xdr:row>14</xdr:row>
      <xdr:rowOff>99392</xdr:rowOff>
    </xdr:from>
    <xdr:to>
      <xdr:col>7</xdr:col>
      <xdr:colOff>301697</xdr:colOff>
      <xdr:row>15</xdr:row>
      <xdr:rowOff>146755</xdr:rowOff>
    </xdr:to>
    <xdr:pic>
      <xdr:nvPicPr>
        <xdr:cNvPr id="62" name="Image 61">
          <a:hlinkClick xmlns:r="http://schemas.openxmlformats.org/officeDocument/2006/relationships" r:id="rId37" tooltip="ILE-DE-FRANCE"/>
          <a:extLst>
            <a:ext uri="{FF2B5EF4-FFF2-40B4-BE49-F238E27FC236}">
              <a16:creationId xmlns:a16="http://schemas.microsoft.com/office/drawing/2014/main" id="{189A61AA-46FF-4438-949B-72B4DEF1F0D7}"/>
            </a:ext>
          </a:extLst>
        </xdr:cNvPr>
        <xdr:cNvPicPr>
          <a:picLocks noChangeAspect="1" noChangeArrowheads="1"/>
        </xdr:cNvPicPr>
      </xdr:nvPicPr>
      <xdr:blipFill>
        <a:blip xmlns:r="http://schemas.openxmlformats.org/officeDocument/2006/relationships" r:embed="rId38" cstate="screen">
          <a:extLst>
            <a:ext uri="{28A0092B-C50C-407E-A947-70E740481C1C}">
              <a14:useLocalDpi xmlns:a14="http://schemas.microsoft.com/office/drawing/2010/main"/>
            </a:ext>
          </a:extLst>
        </a:blip>
        <a:srcRect/>
        <a:stretch>
          <a:fillRect/>
        </a:stretch>
      </xdr:blipFill>
      <xdr:spPr bwMode="auto">
        <a:xfrm>
          <a:off x="4621697" y="3155675"/>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389283</xdr:colOff>
      <xdr:row>20</xdr:row>
      <xdr:rowOff>82826</xdr:rowOff>
    </xdr:from>
    <xdr:to>
      <xdr:col>6</xdr:col>
      <xdr:colOff>641283</xdr:colOff>
      <xdr:row>21</xdr:row>
      <xdr:rowOff>130189</xdr:rowOff>
    </xdr:to>
    <xdr:pic>
      <xdr:nvPicPr>
        <xdr:cNvPr id="63" name="Image 62">
          <a:hlinkClick xmlns:r="http://schemas.openxmlformats.org/officeDocument/2006/relationships" r:id="rId39" tooltip="LOIR-ET-CHER"/>
          <a:extLst>
            <a:ext uri="{FF2B5EF4-FFF2-40B4-BE49-F238E27FC236}">
              <a16:creationId xmlns:a16="http://schemas.microsoft.com/office/drawing/2014/main" id="{72B139D5-9DB3-4B39-90E8-46426CCD5E80}"/>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199283" y="4282109"/>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753718</xdr:colOff>
      <xdr:row>22</xdr:row>
      <xdr:rowOff>82826</xdr:rowOff>
    </xdr:from>
    <xdr:to>
      <xdr:col>8</xdr:col>
      <xdr:colOff>177457</xdr:colOff>
      <xdr:row>23</xdr:row>
      <xdr:rowOff>130189</xdr:rowOff>
    </xdr:to>
    <xdr:pic>
      <xdr:nvPicPr>
        <xdr:cNvPr id="64" name="Image 63">
          <a:hlinkClick xmlns:r="http://schemas.openxmlformats.org/officeDocument/2006/relationships" r:id="rId40" tooltip="NIEVRE"/>
          <a:extLst>
            <a:ext uri="{FF2B5EF4-FFF2-40B4-BE49-F238E27FC236}">
              <a16:creationId xmlns:a16="http://schemas.microsoft.com/office/drawing/2014/main" id="{CDAF9B96-E372-4BBD-8510-D93488B1700F}"/>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325718" y="4663109"/>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298173</xdr:colOff>
      <xdr:row>27</xdr:row>
      <xdr:rowOff>173935</xdr:rowOff>
    </xdr:from>
    <xdr:to>
      <xdr:col>9</xdr:col>
      <xdr:colOff>406173</xdr:colOff>
      <xdr:row>28</xdr:row>
      <xdr:rowOff>91435</xdr:rowOff>
    </xdr:to>
    <xdr:sp macro="" textlink="">
      <xdr:nvSpPr>
        <xdr:cNvPr id="57" name="Ellipse 56">
          <a:hlinkClick xmlns:r="http://schemas.openxmlformats.org/officeDocument/2006/relationships" r:id="rId41" tooltip="La Valbonne"/>
          <a:extLst>
            <a:ext uri="{FF2B5EF4-FFF2-40B4-BE49-F238E27FC236}">
              <a16:creationId xmlns:a16="http://schemas.microsoft.com/office/drawing/2014/main" id="{3016E656-9E81-4C91-906E-96F2ED8B9D8E}"/>
            </a:ext>
          </a:extLst>
        </xdr:cNvPr>
        <xdr:cNvSpPr/>
      </xdr:nvSpPr>
      <xdr:spPr>
        <a:xfrm>
          <a:off x="6460848" y="570796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5</xdr:col>
      <xdr:colOff>662609</xdr:colOff>
      <xdr:row>21</xdr:row>
      <xdr:rowOff>182218</xdr:rowOff>
    </xdr:from>
    <xdr:to>
      <xdr:col>6</xdr:col>
      <xdr:colOff>152609</xdr:colOff>
      <xdr:row>23</xdr:row>
      <xdr:rowOff>39081</xdr:rowOff>
    </xdr:to>
    <xdr:pic>
      <xdr:nvPicPr>
        <xdr:cNvPr id="65" name="Image 64">
          <a:hlinkClick xmlns:r="http://schemas.openxmlformats.org/officeDocument/2006/relationships" r:id="rId42" tooltip="INDRE-ET-LOIRE"/>
          <a:extLst>
            <a:ext uri="{FF2B5EF4-FFF2-40B4-BE49-F238E27FC236}">
              <a16:creationId xmlns:a16="http://schemas.microsoft.com/office/drawing/2014/main" id="{4713E451-5D42-48A9-97FC-6277B21A069D}"/>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3710609" y="4572001"/>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604630</xdr:colOff>
      <xdr:row>30</xdr:row>
      <xdr:rowOff>165654</xdr:rowOff>
    </xdr:from>
    <xdr:to>
      <xdr:col>9</xdr:col>
      <xdr:colOff>712630</xdr:colOff>
      <xdr:row>31</xdr:row>
      <xdr:rowOff>83154</xdr:rowOff>
    </xdr:to>
    <xdr:sp macro="" textlink="">
      <xdr:nvSpPr>
        <xdr:cNvPr id="66" name="Ellipse 65">
          <a:hlinkClick xmlns:r="http://schemas.openxmlformats.org/officeDocument/2006/relationships" r:id="rId43" tooltip="Grenoble"/>
          <a:extLst>
            <a:ext uri="{FF2B5EF4-FFF2-40B4-BE49-F238E27FC236}">
              <a16:creationId xmlns:a16="http://schemas.microsoft.com/office/drawing/2014/main" id="{FF8A95CE-26C7-4030-8266-0F28ACA9EE9D}"/>
            </a:ext>
          </a:extLst>
        </xdr:cNvPr>
        <xdr:cNvSpPr/>
      </xdr:nvSpPr>
      <xdr:spPr>
        <a:xfrm>
          <a:off x="6700630" y="6269937"/>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306456</xdr:colOff>
      <xdr:row>31</xdr:row>
      <xdr:rowOff>165652</xdr:rowOff>
    </xdr:from>
    <xdr:to>
      <xdr:col>8</xdr:col>
      <xdr:colOff>414456</xdr:colOff>
      <xdr:row>32</xdr:row>
      <xdr:rowOff>83152</xdr:rowOff>
    </xdr:to>
    <xdr:sp macro="" textlink="">
      <xdr:nvSpPr>
        <xdr:cNvPr id="67" name="Ellipse 66">
          <a:hlinkClick xmlns:r="http://schemas.openxmlformats.org/officeDocument/2006/relationships" r:id="rId44" tooltip="Le Puy-en-Velay"/>
          <a:extLst>
            <a:ext uri="{FF2B5EF4-FFF2-40B4-BE49-F238E27FC236}">
              <a16:creationId xmlns:a16="http://schemas.microsoft.com/office/drawing/2014/main" id="{D3ABC2F1-9A43-4548-9A76-7BF871031CA0}"/>
            </a:ext>
          </a:extLst>
        </xdr:cNvPr>
        <xdr:cNvSpPr/>
      </xdr:nvSpPr>
      <xdr:spPr>
        <a:xfrm>
          <a:off x="5640456" y="646043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546651</xdr:colOff>
      <xdr:row>28</xdr:row>
      <xdr:rowOff>91109</xdr:rowOff>
    </xdr:from>
    <xdr:to>
      <xdr:col>7</xdr:col>
      <xdr:colOff>654651</xdr:colOff>
      <xdr:row>29</xdr:row>
      <xdr:rowOff>8609</xdr:rowOff>
    </xdr:to>
    <xdr:sp macro="" textlink="">
      <xdr:nvSpPr>
        <xdr:cNvPr id="69" name="Ellipse 68">
          <a:hlinkClick xmlns:r="http://schemas.openxmlformats.org/officeDocument/2006/relationships" r:id="rId45" tooltip="Clermont-Ferrand"/>
          <a:extLst>
            <a:ext uri="{FF2B5EF4-FFF2-40B4-BE49-F238E27FC236}">
              <a16:creationId xmlns:a16="http://schemas.microsoft.com/office/drawing/2014/main" id="{EA7BB96C-B1A0-4C47-8D52-C36C26C2C03D}"/>
            </a:ext>
          </a:extLst>
        </xdr:cNvPr>
        <xdr:cNvSpPr/>
      </xdr:nvSpPr>
      <xdr:spPr>
        <a:xfrm>
          <a:off x="5118651" y="5814392"/>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149086</xdr:colOff>
      <xdr:row>23</xdr:row>
      <xdr:rowOff>149087</xdr:rowOff>
    </xdr:from>
    <xdr:to>
      <xdr:col>9</xdr:col>
      <xdr:colOff>257086</xdr:colOff>
      <xdr:row>24</xdr:row>
      <xdr:rowOff>66587</xdr:rowOff>
    </xdr:to>
    <xdr:sp macro="" textlink="">
      <xdr:nvSpPr>
        <xdr:cNvPr id="70" name="Ellipse 69">
          <a:hlinkClick xmlns:r="http://schemas.openxmlformats.org/officeDocument/2006/relationships" r:id="rId46" tooltip="Allerey-sur-Saône"/>
          <a:extLst>
            <a:ext uri="{FF2B5EF4-FFF2-40B4-BE49-F238E27FC236}">
              <a16:creationId xmlns:a16="http://schemas.microsoft.com/office/drawing/2014/main" id="{6B44FFA4-F361-4D20-9AE3-29C6F359D894}"/>
            </a:ext>
          </a:extLst>
        </xdr:cNvPr>
        <xdr:cNvSpPr/>
      </xdr:nvSpPr>
      <xdr:spPr>
        <a:xfrm>
          <a:off x="6245086" y="491987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549965</xdr:colOff>
      <xdr:row>23</xdr:row>
      <xdr:rowOff>102704</xdr:rowOff>
    </xdr:from>
    <xdr:to>
      <xdr:col>8</xdr:col>
      <xdr:colOff>657965</xdr:colOff>
      <xdr:row>24</xdr:row>
      <xdr:rowOff>20204</xdr:rowOff>
    </xdr:to>
    <xdr:sp macro="" textlink="">
      <xdr:nvSpPr>
        <xdr:cNvPr id="71" name="Ellipse 70">
          <a:hlinkClick xmlns:r="http://schemas.openxmlformats.org/officeDocument/2006/relationships" r:id="rId47" tooltip="Autun"/>
          <a:extLst>
            <a:ext uri="{FF2B5EF4-FFF2-40B4-BE49-F238E27FC236}">
              <a16:creationId xmlns:a16="http://schemas.microsoft.com/office/drawing/2014/main" id="{55BB8467-1C3F-41D4-8AAF-BDE13B82886F}"/>
            </a:ext>
          </a:extLst>
        </xdr:cNvPr>
        <xdr:cNvSpPr/>
      </xdr:nvSpPr>
      <xdr:spPr>
        <a:xfrm>
          <a:off x="5883965" y="4873487"/>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470452</xdr:colOff>
      <xdr:row>18</xdr:row>
      <xdr:rowOff>106017</xdr:rowOff>
    </xdr:from>
    <xdr:to>
      <xdr:col>5</xdr:col>
      <xdr:colOff>578452</xdr:colOff>
      <xdr:row>19</xdr:row>
      <xdr:rowOff>23517</xdr:rowOff>
    </xdr:to>
    <xdr:sp macro="" textlink="">
      <xdr:nvSpPr>
        <xdr:cNvPr id="72" name="Ellipse 71">
          <a:hlinkClick xmlns:r="http://schemas.openxmlformats.org/officeDocument/2006/relationships" r:id="rId48" tooltip="Le Mans"/>
          <a:extLst>
            <a:ext uri="{FF2B5EF4-FFF2-40B4-BE49-F238E27FC236}">
              <a16:creationId xmlns:a16="http://schemas.microsoft.com/office/drawing/2014/main" id="{405EDC4E-5A7C-4A62-AE01-C32C2719ED1F}"/>
            </a:ext>
          </a:extLst>
        </xdr:cNvPr>
        <xdr:cNvSpPr/>
      </xdr:nvSpPr>
      <xdr:spPr>
        <a:xfrm>
          <a:off x="3518452" y="39243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730526</xdr:colOff>
      <xdr:row>29</xdr:row>
      <xdr:rowOff>1655</xdr:rowOff>
    </xdr:from>
    <xdr:to>
      <xdr:col>10</xdr:col>
      <xdr:colOff>76526</xdr:colOff>
      <xdr:row>29</xdr:row>
      <xdr:rowOff>109655</xdr:rowOff>
    </xdr:to>
    <xdr:sp macro="" textlink="">
      <xdr:nvSpPr>
        <xdr:cNvPr id="73" name="Ellipse 72">
          <a:hlinkClick xmlns:r="http://schemas.openxmlformats.org/officeDocument/2006/relationships" r:id="rId49" tooltip="Aix-les-Bains"/>
          <a:extLst>
            <a:ext uri="{FF2B5EF4-FFF2-40B4-BE49-F238E27FC236}">
              <a16:creationId xmlns:a16="http://schemas.microsoft.com/office/drawing/2014/main" id="{1A7BFC20-EDC1-4327-93C6-92EE4EB36248}"/>
            </a:ext>
          </a:extLst>
        </xdr:cNvPr>
        <xdr:cNvSpPr/>
      </xdr:nvSpPr>
      <xdr:spPr>
        <a:xfrm>
          <a:off x="6826526" y="5915438"/>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364021</xdr:colOff>
      <xdr:row>15</xdr:row>
      <xdr:rowOff>170208</xdr:rowOff>
    </xdr:from>
    <xdr:to>
      <xdr:col>8</xdr:col>
      <xdr:colOff>472021</xdr:colOff>
      <xdr:row>16</xdr:row>
      <xdr:rowOff>87708</xdr:rowOff>
    </xdr:to>
    <xdr:sp macro="" textlink="">
      <xdr:nvSpPr>
        <xdr:cNvPr id="74" name="Ellipse 73">
          <a:hlinkClick xmlns:r="http://schemas.openxmlformats.org/officeDocument/2006/relationships" r:id="rId50" tooltip="Mailly"/>
          <a:extLst>
            <a:ext uri="{FF2B5EF4-FFF2-40B4-BE49-F238E27FC236}">
              <a16:creationId xmlns:a16="http://schemas.microsoft.com/office/drawing/2014/main" id="{6F283FBC-1DCA-4EBD-8CC0-D1727B78C4BE}"/>
            </a:ext>
          </a:extLst>
        </xdr:cNvPr>
        <xdr:cNvSpPr/>
      </xdr:nvSpPr>
      <xdr:spPr>
        <a:xfrm>
          <a:off x="5764696" y="3418233"/>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429040</xdr:colOff>
      <xdr:row>15</xdr:row>
      <xdr:rowOff>6627</xdr:rowOff>
    </xdr:from>
    <xdr:to>
      <xdr:col>8</xdr:col>
      <xdr:colOff>537040</xdr:colOff>
      <xdr:row>15</xdr:row>
      <xdr:rowOff>114627</xdr:rowOff>
    </xdr:to>
    <xdr:sp macro="" textlink="">
      <xdr:nvSpPr>
        <xdr:cNvPr id="79" name="Ellipse 78">
          <a:hlinkClick xmlns:r="http://schemas.openxmlformats.org/officeDocument/2006/relationships" r:id="rId51" tooltip="Haussimont"/>
          <a:extLst>
            <a:ext uri="{FF2B5EF4-FFF2-40B4-BE49-F238E27FC236}">
              <a16:creationId xmlns:a16="http://schemas.microsoft.com/office/drawing/2014/main" id="{456C2347-2CCD-4AFF-9298-835FD912C99E}"/>
            </a:ext>
          </a:extLst>
        </xdr:cNvPr>
        <xdr:cNvSpPr/>
      </xdr:nvSpPr>
      <xdr:spPr>
        <a:xfrm>
          <a:off x="5763040" y="325341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10</xdr:col>
      <xdr:colOff>4141</xdr:colOff>
      <xdr:row>17</xdr:row>
      <xdr:rowOff>75786</xdr:rowOff>
    </xdr:from>
    <xdr:to>
      <xdr:col>10</xdr:col>
      <xdr:colOff>256141</xdr:colOff>
      <xdr:row>18</xdr:row>
      <xdr:rowOff>123149</xdr:rowOff>
    </xdr:to>
    <xdr:pic>
      <xdr:nvPicPr>
        <xdr:cNvPr id="81" name="Image 80">
          <a:hlinkClick xmlns:r="http://schemas.openxmlformats.org/officeDocument/2006/relationships" r:id="rId52" tooltip="VOSGES"/>
          <a:extLst>
            <a:ext uri="{FF2B5EF4-FFF2-40B4-BE49-F238E27FC236}">
              <a16:creationId xmlns:a16="http://schemas.microsoft.com/office/drawing/2014/main" id="{6342C95A-3CC8-4970-A5A1-65DD34861A25}"/>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6928816" y="3704811"/>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411232</xdr:colOff>
      <xdr:row>20</xdr:row>
      <xdr:rowOff>8283</xdr:rowOff>
    </xdr:from>
    <xdr:to>
      <xdr:col>10</xdr:col>
      <xdr:colOff>519232</xdr:colOff>
      <xdr:row>20</xdr:row>
      <xdr:rowOff>116283</xdr:rowOff>
    </xdr:to>
    <xdr:sp macro="" textlink="">
      <xdr:nvSpPr>
        <xdr:cNvPr id="82" name="Ellipse 81">
          <a:hlinkClick xmlns:r="http://schemas.openxmlformats.org/officeDocument/2006/relationships" r:id="rId53" tooltip="Belfort"/>
          <a:extLst>
            <a:ext uri="{FF2B5EF4-FFF2-40B4-BE49-F238E27FC236}">
              <a16:creationId xmlns:a16="http://schemas.microsoft.com/office/drawing/2014/main" id="{9467A7FD-7E38-4EAC-9454-AB4453D56649}"/>
            </a:ext>
          </a:extLst>
        </xdr:cNvPr>
        <xdr:cNvSpPr/>
      </xdr:nvSpPr>
      <xdr:spPr>
        <a:xfrm>
          <a:off x="7335907" y="4208808"/>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12</xdr:col>
      <xdr:colOff>82828</xdr:colOff>
      <xdr:row>19</xdr:row>
      <xdr:rowOff>57977</xdr:rowOff>
    </xdr:from>
    <xdr:to>
      <xdr:col>12</xdr:col>
      <xdr:colOff>190828</xdr:colOff>
      <xdr:row>19</xdr:row>
      <xdr:rowOff>165977</xdr:rowOff>
    </xdr:to>
    <xdr:sp macro="" textlink="">
      <xdr:nvSpPr>
        <xdr:cNvPr id="4" name="Ellipse 3">
          <a:extLst>
            <a:ext uri="{FF2B5EF4-FFF2-40B4-BE49-F238E27FC236}">
              <a16:creationId xmlns:a16="http://schemas.microsoft.com/office/drawing/2014/main" id="{E3BF75B9-AE87-411C-AF8E-669D9FFF7E73}"/>
            </a:ext>
          </a:extLst>
        </xdr:cNvPr>
        <xdr:cNvSpPr/>
      </xdr:nvSpPr>
      <xdr:spPr>
        <a:xfrm>
          <a:off x="8464828" y="3876260"/>
          <a:ext cx="108000" cy="108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10</xdr:col>
      <xdr:colOff>33131</xdr:colOff>
      <xdr:row>40</xdr:row>
      <xdr:rowOff>49696</xdr:rowOff>
    </xdr:from>
    <xdr:to>
      <xdr:col>10</xdr:col>
      <xdr:colOff>141131</xdr:colOff>
      <xdr:row>40</xdr:row>
      <xdr:rowOff>157696</xdr:rowOff>
    </xdr:to>
    <xdr:sp macro="" textlink="">
      <xdr:nvSpPr>
        <xdr:cNvPr id="89" name="Ellipse 88">
          <a:hlinkClick xmlns:r="http://schemas.openxmlformats.org/officeDocument/2006/relationships" r:id="rId54" tooltip="Toulon"/>
          <a:extLst>
            <a:ext uri="{FF2B5EF4-FFF2-40B4-BE49-F238E27FC236}">
              <a16:creationId xmlns:a16="http://schemas.microsoft.com/office/drawing/2014/main" id="{290AD074-716C-4B93-8BFD-71F57D78BF88}"/>
            </a:ext>
          </a:extLst>
        </xdr:cNvPr>
        <xdr:cNvSpPr/>
      </xdr:nvSpPr>
      <xdr:spPr>
        <a:xfrm>
          <a:off x="6957392" y="8058979"/>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4</xdr:col>
      <xdr:colOff>740465</xdr:colOff>
      <xdr:row>20</xdr:row>
      <xdr:rowOff>177252</xdr:rowOff>
    </xdr:from>
    <xdr:to>
      <xdr:col>5</xdr:col>
      <xdr:colOff>230465</xdr:colOff>
      <xdr:row>22</xdr:row>
      <xdr:rowOff>34115</xdr:rowOff>
    </xdr:to>
    <xdr:pic>
      <xdr:nvPicPr>
        <xdr:cNvPr id="90" name="Image 89">
          <a:hlinkClick xmlns:r="http://schemas.openxmlformats.org/officeDocument/2006/relationships" r:id="rId55" tooltip="MAINE-ET-LOIRE"/>
          <a:extLst>
            <a:ext uri="{FF2B5EF4-FFF2-40B4-BE49-F238E27FC236}">
              <a16:creationId xmlns:a16="http://schemas.microsoft.com/office/drawing/2014/main" id="{BB8626A0-538A-4DD8-A650-D683C593C46F}"/>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3026465" y="4376535"/>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588066</xdr:colOff>
      <xdr:row>32</xdr:row>
      <xdr:rowOff>106433</xdr:rowOff>
    </xdr:from>
    <xdr:to>
      <xdr:col>5</xdr:col>
      <xdr:colOff>78066</xdr:colOff>
      <xdr:row>33</xdr:row>
      <xdr:rowOff>153796</xdr:rowOff>
    </xdr:to>
    <xdr:pic>
      <xdr:nvPicPr>
        <xdr:cNvPr id="91" name="Image 90">
          <a:hlinkClick xmlns:r="http://schemas.openxmlformats.org/officeDocument/2006/relationships" r:id="rId3" tooltip="GIRONDE"/>
          <a:extLst>
            <a:ext uri="{FF2B5EF4-FFF2-40B4-BE49-F238E27FC236}">
              <a16:creationId xmlns:a16="http://schemas.microsoft.com/office/drawing/2014/main" id="{AA84FC4A-E4FD-4E74-8F36-64B31B59C34B}"/>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874066" y="6592958"/>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600075</xdr:colOff>
      <xdr:row>31</xdr:row>
      <xdr:rowOff>38100</xdr:rowOff>
    </xdr:from>
    <xdr:to>
      <xdr:col>6</xdr:col>
      <xdr:colOff>90075</xdr:colOff>
      <xdr:row>32</xdr:row>
      <xdr:rowOff>85463</xdr:rowOff>
    </xdr:to>
    <xdr:pic>
      <xdr:nvPicPr>
        <xdr:cNvPr id="92" name="Image 91">
          <a:hlinkClick xmlns:r="http://schemas.openxmlformats.org/officeDocument/2006/relationships" r:id="rId56" tooltip="DORDOGNE"/>
          <a:extLst>
            <a:ext uri="{FF2B5EF4-FFF2-40B4-BE49-F238E27FC236}">
              <a16:creationId xmlns:a16="http://schemas.microsoft.com/office/drawing/2014/main" id="{B327E378-82CA-4D38-A1A3-6C16A55C083D}"/>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648075" y="6334125"/>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419100</xdr:colOff>
      <xdr:row>36</xdr:row>
      <xdr:rowOff>19050</xdr:rowOff>
    </xdr:from>
    <xdr:to>
      <xdr:col>4</xdr:col>
      <xdr:colOff>671100</xdr:colOff>
      <xdr:row>37</xdr:row>
      <xdr:rowOff>66413</xdr:rowOff>
    </xdr:to>
    <xdr:pic>
      <xdr:nvPicPr>
        <xdr:cNvPr id="94" name="Image 93">
          <a:hlinkClick xmlns:r="http://schemas.openxmlformats.org/officeDocument/2006/relationships" r:id="rId5" tooltip="LANDES"/>
          <a:extLst>
            <a:ext uri="{FF2B5EF4-FFF2-40B4-BE49-F238E27FC236}">
              <a16:creationId xmlns:a16="http://schemas.microsoft.com/office/drawing/2014/main" id="{4E1629F0-309C-43C2-A8BE-3DFE5DAB1274}"/>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705100" y="7267575"/>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16</xdr:row>
      <xdr:rowOff>28575</xdr:rowOff>
    </xdr:from>
    <xdr:to>
      <xdr:col>2</xdr:col>
      <xdr:colOff>556420</xdr:colOff>
      <xdr:row>17</xdr:row>
      <xdr:rowOff>75675</xdr:rowOff>
    </xdr:to>
    <xdr:pic>
      <xdr:nvPicPr>
        <xdr:cNvPr id="9" name="Image 8">
          <a:hlinkClick xmlns:r="http://schemas.openxmlformats.org/officeDocument/2006/relationships" r:id="rId57"/>
          <a:extLst>
            <a:ext uri="{FF2B5EF4-FFF2-40B4-BE49-F238E27FC236}">
              <a16:creationId xmlns:a16="http://schemas.microsoft.com/office/drawing/2014/main" id="{434984A2-1E7C-46DA-A8AC-26DB87AE00E3}"/>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1066800" y="3467100"/>
          <a:ext cx="251620" cy="237600"/>
        </a:xfrm>
        <a:prstGeom prst="rect">
          <a:avLst/>
        </a:prstGeom>
      </xdr:spPr>
    </xdr:pic>
    <xdr:clientData/>
  </xdr:twoCellAnchor>
  <xdr:twoCellAnchor>
    <xdr:from>
      <xdr:col>7</xdr:col>
      <xdr:colOff>126724</xdr:colOff>
      <xdr:row>40</xdr:row>
      <xdr:rowOff>110161</xdr:rowOff>
    </xdr:from>
    <xdr:to>
      <xdr:col>7</xdr:col>
      <xdr:colOff>234724</xdr:colOff>
      <xdr:row>41</xdr:row>
      <xdr:rowOff>27661</xdr:rowOff>
    </xdr:to>
    <xdr:sp macro="" textlink="">
      <xdr:nvSpPr>
        <xdr:cNvPr id="83" name="Ellipse 82">
          <a:hlinkClick xmlns:r="http://schemas.openxmlformats.org/officeDocument/2006/relationships" r:id="rId59" tooltip="Roullens"/>
          <a:extLst>
            <a:ext uri="{FF2B5EF4-FFF2-40B4-BE49-F238E27FC236}">
              <a16:creationId xmlns:a16="http://schemas.microsoft.com/office/drawing/2014/main" id="{32606D45-B37E-443B-B48F-B32B95EF645F}"/>
            </a:ext>
          </a:extLst>
        </xdr:cNvPr>
        <xdr:cNvSpPr/>
      </xdr:nvSpPr>
      <xdr:spPr>
        <a:xfrm>
          <a:off x="4698724" y="8120686"/>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247650</xdr:colOff>
      <xdr:row>26</xdr:row>
      <xdr:rowOff>133350</xdr:rowOff>
    </xdr:from>
    <xdr:to>
      <xdr:col>9</xdr:col>
      <xdr:colOff>355650</xdr:colOff>
      <xdr:row>27</xdr:row>
      <xdr:rowOff>50850</xdr:rowOff>
    </xdr:to>
    <xdr:sp macro="" textlink="">
      <xdr:nvSpPr>
        <xdr:cNvPr id="84" name="Ellipse 83">
          <a:hlinkClick xmlns:r="http://schemas.openxmlformats.org/officeDocument/2006/relationships" r:id="rId60" tooltip="Bourg"/>
          <a:extLst>
            <a:ext uri="{FF2B5EF4-FFF2-40B4-BE49-F238E27FC236}">
              <a16:creationId xmlns:a16="http://schemas.microsoft.com/office/drawing/2014/main" id="{DACFCEFD-F137-407F-AB10-641136A3695B}"/>
            </a:ext>
          </a:extLst>
        </xdr:cNvPr>
        <xdr:cNvSpPr/>
      </xdr:nvSpPr>
      <xdr:spPr>
        <a:xfrm>
          <a:off x="6410325" y="54768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447675</xdr:colOff>
      <xdr:row>27</xdr:row>
      <xdr:rowOff>38100</xdr:rowOff>
    </xdr:from>
    <xdr:to>
      <xdr:col>9</xdr:col>
      <xdr:colOff>555675</xdr:colOff>
      <xdr:row>27</xdr:row>
      <xdr:rowOff>146100</xdr:rowOff>
    </xdr:to>
    <xdr:sp macro="" textlink="">
      <xdr:nvSpPr>
        <xdr:cNvPr id="85" name="Ellipse 84">
          <a:hlinkClick xmlns:r="http://schemas.openxmlformats.org/officeDocument/2006/relationships" r:id="rId61" tooltip="Brenod"/>
          <a:extLst>
            <a:ext uri="{FF2B5EF4-FFF2-40B4-BE49-F238E27FC236}">
              <a16:creationId xmlns:a16="http://schemas.microsoft.com/office/drawing/2014/main" id="{21AB2445-3FD2-4CAC-8EB7-B88BFF28E9BA}"/>
            </a:ext>
          </a:extLst>
        </xdr:cNvPr>
        <xdr:cNvSpPr/>
      </xdr:nvSpPr>
      <xdr:spPr>
        <a:xfrm>
          <a:off x="6610350" y="55721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733425</xdr:colOff>
      <xdr:row>26</xdr:row>
      <xdr:rowOff>152400</xdr:rowOff>
    </xdr:from>
    <xdr:to>
      <xdr:col>8</xdr:col>
      <xdr:colOff>12750</xdr:colOff>
      <xdr:row>27</xdr:row>
      <xdr:rowOff>69900</xdr:rowOff>
    </xdr:to>
    <xdr:sp macro="" textlink="">
      <xdr:nvSpPr>
        <xdr:cNvPr id="86" name="Ellipse 85">
          <a:hlinkClick xmlns:r="http://schemas.openxmlformats.org/officeDocument/2006/relationships" r:id="rId62" tooltip="Vichy"/>
          <a:extLst>
            <a:ext uri="{FF2B5EF4-FFF2-40B4-BE49-F238E27FC236}">
              <a16:creationId xmlns:a16="http://schemas.microsoft.com/office/drawing/2014/main" id="{CC273ACD-E08F-45A2-B9EC-CF723A5FD031}"/>
            </a:ext>
          </a:extLst>
        </xdr:cNvPr>
        <xdr:cNvSpPr/>
      </xdr:nvSpPr>
      <xdr:spPr>
        <a:xfrm>
          <a:off x="5305425" y="54959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438150</xdr:colOff>
      <xdr:row>24</xdr:row>
      <xdr:rowOff>171450</xdr:rowOff>
    </xdr:from>
    <xdr:to>
      <xdr:col>7</xdr:col>
      <xdr:colOff>546150</xdr:colOff>
      <xdr:row>25</xdr:row>
      <xdr:rowOff>88950</xdr:rowOff>
    </xdr:to>
    <xdr:sp macro="" textlink="">
      <xdr:nvSpPr>
        <xdr:cNvPr id="87" name="Ellipse 86">
          <a:hlinkClick xmlns:r="http://schemas.openxmlformats.org/officeDocument/2006/relationships" r:id="rId63" tooltip="Couleuvre"/>
          <a:extLst>
            <a:ext uri="{FF2B5EF4-FFF2-40B4-BE49-F238E27FC236}">
              <a16:creationId xmlns:a16="http://schemas.microsoft.com/office/drawing/2014/main" id="{9BC4B00B-7204-4E91-BF68-A20FA69691A9}"/>
            </a:ext>
          </a:extLst>
        </xdr:cNvPr>
        <xdr:cNvSpPr/>
      </xdr:nvSpPr>
      <xdr:spPr>
        <a:xfrm>
          <a:off x="5010150" y="51339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466725</xdr:colOff>
      <xdr:row>31</xdr:row>
      <xdr:rowOff>123825</xdr:rowOff>
    </xdr:from>
    <xdr:to>
      <xdr:col>7</xdr:col>
      <xdr:colOff>574725</xdr:colOff>
      <xdr:row>32</xdr:row>
      <xdr:rowOff>41325</xdr:rowOff>
    </xdr:to>
    <xdr:sp macro="" textlink="">
      <xdr:nvSpPr>
        <xdr:cNvPr id="88" name="Ellipse 87">
          <a:hlinkClick xmlns:r="http://schemas.openxmlformats.org/officeDocument/2006/relationships" r:id="rId64" tooltip="Murat"/>
          <a:extLst>
            <a:ext uri="{FF2B5EF4-FFF2-40B4-BE49-F238E27FC236}">
              <a16:creationId xmlns:a16="http://schemas.microsoft.com/office/drawing/2014/main" id="{C0CAE690-6D37-47CB-802E-21136C97AF61}"/>
            </a:ext>
          </a:extLst>
        </xdr:cNvPr>
        <xdr:cNvSpPr/>
      </xdr:nvSpPr>
      <xdr:spPr>
        <a:xfrm>
          <a:off x="5038725" y="64198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666750</xdr:colOff>
      <xdr:row>17</xdr:row>
      <xdr:rowOff>38100</xdr:rowOff>
    </xdr:from>
    <xdr:to>
      <xdr:col>5</xdr:col>
      <xdr:colOff>12750</xdr:colOff>
      <xdr:row>17</xdr:row>
      <xdr:rowOff>146100</xdr:rowOff>
    </xdr:to>
    <xdr:sp macro="" textlink="">
      <xdr:nvSpPr>
        <xdr:cNvPr id="95" name="Ellipse 94">
          <a:hlinkClick xmlns:r="http://schemas.openxmlformats.org/officeDocument/2006/relationships" r:id="rId65" tooltip="Saint-Denis-de-Gastines"/>
          <a:extLst>
            <a:ext uri="{FF2B5EF4-FFF2-40B4-BE49-F238E27FC236}">
              <a16:creationId xmlns:a16="http://schemas.microsoft.com/office/drawing/2014/main" id="{80E5EA98-7DD1-4EAB-BBF3-69AC0F209742}"/>
            </a:ext>
          </a:extLst>
        </xdr:cNvPr>
        <xdr:cNvSpPr/>
      </xdr:nvSpPr>
      <xdr:spPr>
        <a:xfrm>
          <a:off x="2952750" y="36671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7</xdr:col>
      <xdr:colOff>104775</xdr:colOff>
      <xdr:row>18</xdr:row>
      <xdr:rowOff>142875</xdr:rowOff>
    </xdr:from>
    <xdr:to>
      <xdr:col>7</xdr:col>
      <xdr:colOff>356775</xdr:colOff>
      <xdr:row>19</xdr:row>
      <xdr:rowOff>190238</xdr:rowOff>
    </xdr:to>
    <xdr:pic>
      <xdr:nvPicPr>
        <xdr:cNvPr id="97" name="Image 96">
          <a:hlinkClick xmlns:r="http://schemas.openxmlformats.org/officeDocument/2006/relationships" r:id="rId66" tooltip="ORLEANS"/>
          <a:extLst>
            <a:ext uri="{FF2B5EF4-FFF2-40B4-BE49-F238E27FC236}">
              <a16:creationId xmlns:a16="http://schemas.microsoft.com/office/drawing/2014/main" id="{E307880E-52FE-4831-9564-FAEBA2B2F498}"/>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676775" y="3962400"/>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466725</xdr:colOff>
      <xdr:row>19</xdr:row>
      <xdr:rowOff>180975</xdr:rowOff>
    </xdr:from>
    <xdr:to>
      <xdr:col>5</xdr:col>
      <xdr:colOff>574725</xdr:colOff>
      <xdr:row>20</xdr:row>
      <xdr:rowOff>98475</xdr:rowOff>
    </xdr:to>
    <xdr:sp macro="" textlink="">
      <xdr:nvSpPr>
        <xdr:cNvPr id="93" name="Ellipse 92">
          <a:hlinkClick xmlns:r="http://schemas.openxmlformats.org/officeDocument/2006/relationships" r:id="rId67" tooltip="Le Lude"/>
          <a:extLst>
            <a:ext uri="{FF2B5EF4-FFF2-40B4-BE49-F238E27FC236}">
              <a16:creationId xmlns:a16="http://schemas.microsoft.com/office/drawing/2014/main" id="{AFB6FB50-2949-45F5-BC73-31F630284E0F}"/>
            </a:ext>
          </a:extLst>
        </xdr:cNvPr>
        <xdr:cNvSpPr/>
      </xdr:nvSpPr>
      <xdr:spPr>
        <a:xfrm>
          <a:off x="3514725" y="4191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806726</xdr:colOff>
      <xdr:row>13</xdr:row>
      <xdr:rowOff>57978</xdr:rowOff>
    </xdr:from>
    <xdr:to>
      <xdr:col>8</xdr:col>
      <xdr:colOff>86051</xdr:colOff>
      <xdr:row>13</xdr:row>
      <xdr:rowOff>165978</xdr:rowOff>
    </xdr:to>
    <xdr:sp macro="" textlink="">
      <xdr:nvSpPr>
        <xdr:cNvPr id="98" name="Ellipse 97">
          <a:hlinkClick xmlns:r="http://schemas.openxmlformats.org/officeDocument/2006/relationships" r:id="rId68" tooltip="Fère-en-Tardenois"/>
          <a:extLst>
            <a:ext uri="{FF2B5EF4-FFF2-40B4-BE49-F238E27FC236}">
              <a16:creationId xmlns:a16="http://schemas.microsoft.com/office/drawing/2014/main" id="{DCC4707E-FEE4-4B09-8ECB-70F29B318F43}"/>
            </a:ext>
          </a:extLst>
        </xdr:cNvPr>
        <xdr:cNvSpPr/>
      </xdr:nvSpPr>
      <xdr:spPr>
        <a:xfrm>
          <a:off x="5378726" y="2925003"/>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8</xdr:col>
      <xdr:colOff>662609</xdr:colOff>
      <xdr:row>20</xdr:row>
      <xdr:rowOff>173521</xdr:rowOff>
    </xdr:from>
    <xdr:to>
      <xdr:col>9</xdr:col>
      <xdr:colOff>152609</xdr:colOff>
      <xdr:row>22</xdr:row>
      <xdr:rowOff>30384</xdr:rowOff>
    </xdr:to>
    <xdr:pic>
      <xdr:nvPicPr>
        <xdr:cNvPr id="99" name="Image 98">
          <a:hlinkClick xmlns:r="http://schemas.openxmlformats.org/officeDocument/2006/relationships" r:id="rId69" tooltip="COTE-D'OR"/>
          <a:extLst>
            <a:ext uri="{FF2B5EF4-FFF2-40B4-BE49-F238E27FC236}">
              <a16:creationId xmlns:a16="http://schemas.microsoft.com/office/drawing/2014/main" id="{D58AF8D2-F237-4F23-9A5A-578FA219E394}"/>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6063284" y="4374046"/>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66675</xdr:colOff>
      <xdr:row>21</xdr:row>
      <xdr:rowOff>123825</xdr:rowOff>
    </xdr:from>
    <xdr:to>
      <xdr:col>10</xdr:col>
      <xdr:colOff>318675</xdr:colOff>
      <xdr:row>22</xdr:row>
      <xdr:rowOff>171188</xdr:rowOff>
    </xdr:to>
    <xdr:pic>
      <xdr:nvPicPr>
        <xdr:cNvPr id="100" name="Image 99">
          <a:hlinkClick xmlns:r="http://schemas.openxmlformats.org/officeDocument/2006/relationships" r:id="rId70" tooltip="DOUBS"/>
          <a:extLst>
            <a:ext uri="{FF2B5EF4-FFF2-40B4-BE49-F238E27FC236}">
              <a16:creationId xmlns:a16="http://schemas.microsoft.com/office/drawing/2014/main" id="{2DC9BCA1-C5B6-42FA-96BD-0F5FEB8498F3}"/>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6991350" y="4514850"/>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219075</xdr:colOff>
      <xdr:row>15</xdr:row>
      <xdr:rowOff>95250</xdr:rowOff>
    </xdr:from>
    <xdr:to>
      <xdr:col>8</xdr:col>
      <xdr:colOff>327075</xdr:colOff>
      <xdr:row>16</xdr:row>
      <xdr:rowOff>12750</xdr:rowOff>
    </xdr:to>
    <xdr:sp macro="" textlink="">
      <xdr:nvSpPr>
        <xdr:cNvPr id="101" name="Ellipse 100">
          <a:hlinkClick xmlns:r="http://schemas.openxmlformats.org/officeDocument/2006/relationships" r:id="rId71" tooltip="Connantre"/>
          <a:extLst>
            <a:ext uri="{FF2B5EF4-FFF2-40B4-BE49-F238E27FC236}">
              <a16:creationId xmlns:a16="http://schemas.microsoft.com/office/drawing/2014/main" id="{285B6E96-68A9-45DD-B728-72E5CFE8F671}"/>
            </a:ext>
          </a:extLst>
        </xdr:cNvPr>
        <xdr:cNvSpPr/>
      </xdr:nvSpPr>
      <xdr:spPr>
        <a:xfrm>
          <a:off x="5619750" y="33432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571500</xdr:colOff>
      <xdr:row>15</xdr:row>
      <xdr:rowOff>133350</xdr:rowOff>
    </xdr:from>
    <xdr:to>
      <xdr:col>8</xdr:col>
      <xdr:colOff>679500</xdr:colOff>
      <xdr:row>16</xdr:row>
      <xdr:rowOff>50850</xdr:rowOff>
    </xdr:to>
    <xdr:sp macro="" textlink="">
      <xdr:nvSpPr>
        <xdr:cNvPr id="102" name="Ellipse 101">
          <a:hlinkClick xmlns:r="http://schemas.openxmlformats.org/officeDocument/2006/relationships" r:id="rId72" tooltip="Vitry-le-François"/>
          <a:extLst>
            <a:ext uri="{FF2B5EF4-FFF2-40B4-BE49-F238E27FC236}">
              <a16:creationId xmlns:a16="http://schemas.microsoft.com/office/drawing/2014/main" id="{B1A522AB-8150-4DC3-8F23-D4AAA5054212}"/>
            </a:ext>
          </a:extLst>
        </xdr:cNvPr>
        <xdr:cNvSpPr/>
      </xdr:nvSpPr>
      <xdr:spPr>
        <a:xfrm>
          <a:off x="5972175" y="33813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695325</xdr:colOff>
      <xdr:row>11</xdr:row>
      <xdr:rowOff>57150</xdr:rowOff>
    </xdr:from>
    <xdr:to>
      <xdr:col>7</xdr:col>
      <xdr:colOff>41325</xdr:colOff>
      <xdr:row>11</xdr:row>
      <xdr:rowOff>165150</xdr:rowOff>
    </xdr:to>
    <xdr:sp macro="" textlink="">
      <xdr:nvSpPr>
        <xdr:cNvPr id="75" name="Ellipse 74">
          <a:hlinkClick xmlns:r="http://schemas.openxmlformats.org/officeDocument/2006/relationships" r:id="rId73" tooltip="Romescamps"/>
          <a:extLst>
            <a:ext uri="{FF2B5EF4-FFF2-40B4-BE49-F238E27FC236}">
              <a16:creationId xmlns:a16="http://schemas.microsoft.com/office/drawing/2014/main" id="{280941C3-9ED9-481F-AF94-747D2B2EBEDD}"/>
            </a:ext>
          </a:extLst>
        </xdr:cNvPr>
        <xdr:cNvSpPr/>
      </xdr:nvSpPr>
      <xdr:spPr>
        <a:xfrm>
          <a:off x="4505325" y="25431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9</xdr:col>
      <xdr:colOff>666750</xdr:colOff>
      <xdr:row>19</xdr:row>
      <xdr:rowOff>104775</xdr:rowOff>
    </xdr:from>
    <xdr:to>
      <xdr:col>10</xdr:col>
      <xdr:colOff>156750</xdr:colOff>
      <xdr:row>20</xdr:row>
      <xdr:rowOff>152138</xdr:rowOff>
    </xdr:to>
    <xdr:pic>
      <xdr:nvPicPr>
        <xdr:cNvPr id="76" name="Image 75">
          <a:hlinkClick xmlns:r="http://schemas.openxmlformats.org/officeDocument/2006/relationships" r:id="rId52" tooltip="VOSGES"/>
          <a:extLst>
            <a:ext uri="{FF2B5EF4-FFF2-40B4-BE49-F238E27FC236}">
              <a16:creationId xmlns:a16="http://schemas.microsoft.com/office/drawing/2014/main" id="{DC4DF478-86E6-4D56-88D3-8E55D9E5EC10}"/>
            </a:ext>
          </a:extLst>
        </xdr:cNvPr>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6829425" y="4114800"/>
          <a:ext cx="252000" cy="237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752475</xdr:colOff>
      <xdr:row>20</xdr:row>
      <xdr:rowOff>142875</xdr:rowOff>
    </xdr:from>
    <xdr:to>
      <xdr:col>8</xdr:col>
      <xdr:colOff>31800</xdr:colOff>
      <xdr:row>21</xdr:row>
      <xdr:rowOff>60375</xdr:rowOff>
    </xdr:to>
    <xdr:sp macro="" textlink="">
      <xdr:nvSpPr>
        <xdr:cNvPr id="77" name="Ellipse 76">
          <a:hlinkClick xmlns:r="http://schemas.openxmlformats.org/officeDocument/2006/relationships" r:id="rId74" tooltip="Etais"/>
          <a:extLst>
            <a:ext uri="{FF2B5EF4-FFF2-40B4-BE49-F238E27FC236}">
              <a16:creationId xmlns:a16="http://schemas.microsoft.com/office/drawing/2014/main" id="{BF2B6945-0071-4976-AFFE-DB052F4C5021}"/>
            </a:ext>
          </a:extLst>
        </xdr:cNvPr>
        <xdr:cNvSpPr/>
      </xdr:nvSpPr>
      <xdr:spPr>
        <a:xfrm>
          <a:off x="5324475" y="43434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333375</xdr:colOff>
      <xdr:row>19</xdr:row>
      <xdr:rowOff>114300</xdr:rowOff>
    </xdr:from>
    <xdr:to>
      <xdr:col>8</xdr:col>
      <xdr:colOff>441375</xdr:colOff>
      <xdr:row>20</xdr:row>
      <xdr:rowOff>31800</xdr:rowOff>
    </xdr:to>
    <xdr:sp macro="" textlink="">
      <xdr:nvSpPr>
        <xdr:cNvPr id="78" name="Ellipse 77">
          <a:hlinkClick xmlns:r="http://schemas.openxmlformats.org/officeDocument/2006/relationships" r:id="rId75" tooltip="Pacy-sur-Armençon"/>
          <a:extLst>
            <a:ext uri="{FF2B5EF4-FFF2-40B4-BE49-F238E27FC236}">
              <a16:creationId xmlns:a16="http://schemas.microsoft.com/office/drawing/2014/main" id="{38D367F2-2B5A-46D6-9551-1637414D9DC6}"/>
            </a:ext>
          </a:extLst>
        </xdr:cNvPr>
        <xdr:cNvSpPr/>
      </xdr:nvSpPr>
      <xdr:spPr>
        <a:xfrm>
          <a:off x="5734050" y="41243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685800</xdr:colOff>
      <xdr:row>17</xdr:row>
      <xdr:rowOff>161925</xdr:rowOff>
    </xdr:from>
    <xdr:to>
      <xdr:col>7</xdr:col>
      <xdr:colOff>793800</xdr:colOff>
      <xdr:row>18</xdr:row>
      <xdr:rowOff>79425</xdr:rowOff>
    </xdr:to>
    <xdr:sp macro="" textlink="">
      <xdr:nvSpPr>
        <xdr:cNvPr id="80" name="Ellipse 79">
          <a:hlinkClick xmlns:r="http://schemas.openxmlformats.org/officeDocument/2006/relationships" r:id="rId76" tooltip="Subligny-Villeroy"/>
          <a:extLst>
            <a:ext uri="{FF2B5EF4-FFF2-40B4-BE49-F238E27FC236}">
              <a16:creationId xmlns:a16="http://schemas.microsoft.com/office/drawing/2014/main" id="{EA791A6E-06B6-41AA-98DF-B1EBC00D1204}"/>
            </a:ext>
          </a:extLst>
        </xdr:cNvPr>
        <xdr:cNvSpPr/>
      </xdr:nvSpPr>
      <xdr:spPr>
        <a:xfrm>
          <a:off x="5257800" y="37909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390524</xdr:colOff>
      <xdr:row>4</xdr:row>
      <xdr:rowOff>19050</xdr:rowOff>
    </xdr:from>
    <xdr:to>
      <xdr:col>11</xdr:col>
      <xdr:colOff>384465</xdr:colOff>
      <xdr:row>47</xdr:row>
      <xdr:rowOff>104775</xdr:rowOff>
    </xdr:to>
    <xdr:pic>
      <xdr:nvPicPr>
        <xdr:cNvPr id="2" name="Image 1">
          <a:extLst>
            <a:ext uri="{FF2B5EF4-FFF2-40B4-BE49-F238E27FC236}">
              <a16:creationId xmlns:a16="http://schemas.microsoft.com/office/drawing/2014/main" id="{CBC61176-7166-4B81-8EBB-2065334F9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52524" y="857250"/>
          <a:ext cx="7613941" cy="827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161925</xdr:colOff>
      <xdr:row>41</xdr:row>
      <xdr:rowOff>66675</xdr:rowOff>
    </xdr:from>
    <xdr:to>
      <xdr:col>4</xdr:col>
      <xdr:colOff>269925</xdr:colOff>
      <xdr:row>41</xdr:row>
      <xdr:rowOff>174675</xdr:rowOff>
    </xdr:to>
    <xdr:sp macro="" textlink="">
      <xdr:nvSpPr>
        <xdr:cNvPr id="3" name="Ellipse 2">
          <a:hlinkClick xmlns:r="http://schemas.openxmlformats.org/officeDocument/2006/relationships" r:id="rId2" tooltip="Colombey-les-Belles"/>
          <a:extLst>
            <a:ext uri="{FF2B5EF4-FFF2-40B4-BE49-F238E27FC236}">
              <a16:creationId xmlns:a16="http://schemas.microsoft.com/office/drawing/2014/main" id="{BFA260D3-D8AA-44CF-9364-2949F935C0ED}"/>
            </a:ext>
          </a:extLst>
        </xdr:cNvPr>
        <xdr:cNvSpPr/>
      </xdr:nvSpPr>
      <xdr:spPr>
        <a:xfrm>
          <a:off x="3209925" y="79533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514350</xdr:colOff>
      <xdr:row>32</xdr:row>
      <xdr:rowOff>76200</xdr:rowOff>
    </xdr:from>
    <xdr:to>
      <xdr:col>3</xdr:col>
      <xdr:colOff>622350</xdr:colOff>
      <xdr:row>32</xdr:row>
      <xdr:rowOff>184200</xdr:rowOff>
    </xdr:to>
    <xdr:sp macro="" textlink="">
      <xdr:nvSpPr>
        <xdr:cNvPr id="4" name="Ellipse 3">
          <a:hlinkClick xmlns:r="http://schemas.openxmlformats.org/officeDocument/2006/relationships" r:id="rId3" tooltip="Léonval"/>
          <a:extLst>
            <a:ext uri="{FF2B5EF4-FFF2-40B4-BE49-F238E27FC236}">
              <a16:creationId xmlns:a16="http://schemas.microsoft.com/office/drawing/2014/main" id="{761E9FC6-C6D2-48B7-BE91-2806FC387649}"/>
            </a:ext>
          </a:extLst>
        </xdr:cNvPr>
        <xdr:cNvSpPr/>
      </xdr:nvSpPr>
      <xdr:spPr>
        <a:xfrm>
          <a:off x="2800350" y="62484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666750</xdr:colOff>
      <xdr:row>35</xdr:row>
      <xdr:rowOff>28575</xdr:rowOff>
    </xdr:from>
    <xdr:to>
      <xdr:col>6</xdr:col>
      <xdr:colOff>12750</xdr:colOff>
      <xdr:row>35</xdr:row>
      <xdr:rowOff>136575</xdr:rowOff>
    </xdr:to>
    <xdr:sp macro="" textlink="">
      <xdr:nvSpPr>
        <xdr:cNvPr id="5" name="Ellipse 4">
          <a:hlinkClick xmlns:r="http://schemas.openxmlformats.org/officeDocument/2006/relationships" r:id="rId4" tooltip="Nancy"/>
          <a:extLst>
            <a:ext uri="{FF2B5EF4-FFF2-40B4-BE49-F238E27FC236}">
              <a16:creationId xmlns:a16="http://schemas.microsoft.com/office/drawing/2014/main" id="{8ABCFDB9-4FD7-46DF-A6D9-5786CEDEDA0B}"/>
            </a:ext>
          </a:extLst>
        </xdr:cNvPr>
        <xdr:cNvSpPr/>
      </xdr:nvSpPr>
      <xdr:spPr>
        <a:xfrm>
          <a:off x="4476750" y="67722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114300</xdr:colOff>
      <xdr:row>35</xdr:row>
      <xdr:rowOff>133350</xdr:rowOff>
    </xdr:from>
    <xdr:to>
      <xdr:col>4</xdr:col>
      <xdr:colOff>222300</xdr:colOff>
      <xdr:row>36</xdr:row>
      <xdr:rowOff>50850</xdr:rowOff>
    </xdr:to>
    <xdr:sp macro="" textlink="">
      <xdr:nvSpPr>
        <xdr:cNvPr id="6" name="Ellipse 5">
          <a:hlinkClick xmlns:r="http://schemas.openxmlformats.org/officeDocument/2006/relationships" r:id="rId5" tooltip="Toul"/>
          <a:extLst>
            <a:ext uri="{FF2B5EF4-FFF2-40B4-BE49-F238E27FC236}">
              <a16:creationId xmlns:a16="http://schemas.microsoft.com/office/drawing/2014/main" id="{31027853-70C3-411D-B2EF-C6453EC92F7C}"/>
            </a:ext>
          </a:extLst>
        </xdr:cNvPr>
        <xdr:cNvSpPr/>
      </xdr:nvSpPr>
      <xdr:spPr>
        <a:xfrm>
          <a:off x="3162300" y="68770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428625</xdr:colOff>
      <xdr:row>4</xdr:row>
      <xdr:rowOff>9525</xdr:rowOff>
    </xdr:from>
    <xdr:to>
      <xdr:col>9</xdr:col>
      <xdr:colOff>235549</xdr:colOff>
      <xdr:row>47</xdr:row>
      <xdr:rowOff>171450</xdr:rowOff>
    </xdr:to>
    <xdr:pic>
      <xdr:nvPicPr>
        <xdr:cNvPr id="2" name="Image 1">
          <a:extLst>
            <a:ext uri="{FF2B5EF4-FFF2-40B4-BE49-F238E27FC236}">
              <a16:creationId xmlns:a16="http://schemas.microsoft.com/office/drawing/2014/main" id="{C064CC13-B48D-4A31-857A-E26D74747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714625" y="847725"/>
          <a:ext cx="4378924" cy="835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752475</xdr:colOff>
      <xdr:row>40</xdr:row>
      <xdr:rowOff>19050</xdr:rowOff>
    </xdr:from>
    <xdr:to>
      <xdr:col>8</xdr:col>
      <xdr:colOff>98475</xdr:colOff>
      <xdr:row>40</xdr:row>
      <xdr:rowOff>127050</xdr:rowOff>
    </xdr:to>
    <xdr:sp macro="" textlink="">
      <xdr:nvSpPr>
        <xdr:cNvPr id="3" name="Ellipse 2">
          <a:hlinkClick xmlns:r="http://schemas.openxmlformats.org/officeDocument/2006/relationships" r:id="rId2" tooltip="Vaucouleurs"/>
          <a:extLst>
            <a:ext uri="{FF2B5EF4-FFF2-40B4-BE49-F238E27FC236}">
              <a16:creationId xmlns:a16="http://schemas.microsoft.com/office/drawing/2014/main" id="{70E3AD60-256A-400B-8FEB-FF2A8E04C9E1}"/>
            </a:ext>
          </a:extLst>
        </xdr:cNvPr>
        <xdr:cNvSpPr/>
      </xdr:nvSpPr>
      <xdr:spPr>
        <a:xfrm>
          <a:off x="6086475" y="77152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152400</xdr:colOff>
      <xdr:row>43</xdr:row>
      <xdr:rowOff>0</xdr:rowOff>
    </xdr:from>
    <xdr:to>
      <xdr:col>7</xdr:col>
      <xdr:colOff>260400</xdr:colOff>
      <xdr:row>43</xdr:row>
      <xdr:rowOff>108000</xdr:rowOff>
    </xdr:to>
    <xdr:sp macro="" textlink="">
      <xdr:nvSpPr>
        <xdr:cNvPr id="4" name="Ellipse 3">
          <a:hlinkClick xmlns:r="http://schemas.openxmlformats.org/officeDocument/2006/relationships" r:id="rId3" tooltip="Abainville"/>
          <a:extLst>
            <a:ext uri="{FF2B5EF4-FFF2-40B4-BE49-F238E27FC236}">
              <a16:creationId xmlns:a16="http://schemas.microsoft.com/office/drawing/2014/main" id="{6CCD90AB-EF47-4C01-A123-C32DEBE9B376}"/>
            </a:ext>
          </a:extLst>
        </xdr:cNvPr>
        <xdr:cNvSpPr/>
      </xdr:nvSpPr>
      <xdr:spPr>
        <a:xfrm>
          <a:off x="5486400" y="82677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400050</xdr:colOff>
      <xdr:row>35</xdr:row>
      <xdr:rowOff>19050</xdr:rowOff>
    </xdr:from>
    <xdr:to>
      <xdr:col>7</xdr:col>
      <xdr:colOff>508050</xdr:colOff>
      <xdr:row>35</xdr:row>
      <xdr:rowOff>127050</xdr:rowOff>
    </xdr:to>
    <xdr:sp macro="" textlink="">
      <xdr:nvSpPr>
        <xdr:cNvPr id="5" name="Ellipse 4">
          <a:hlinkClick xmlns:r="http://schemas.openxmlformats.org/officeDocument/2006/relationships" r:id="rId4" tooltip="Commercy"/>
          <a:extLst>
            <a:ext uri="{FF2B5EF4-FFF2-40B4-BE49-F238E27FC236}">
              <a16:creationId xmlns:a16="http://schemas.microsoft.com/office/drawing/2014/main" id="{698F7C1E-ED03-4E56-A28E-CB9910779BB8}"/>
            </a:ext>
          </a:extLst>
        </xdr:cNvPr>
        <xdr:cNvSpPr/>
      </xdr:nvSpPr>
      <xdr:spPr>
        <a:xfrm>
          <a:off x="5734050" y="67627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219075</xdr:colOff>
      <xdr:row>44</xdr:row>
      <xdr:rowOff>47625</xdr:rowOff>
    </xdr:from>
    <xdr:to>
      <xdr:col>7</xdr:col>
      <xdr:colOff>327075</xdr:colOff>
      <xdr:row>44</xdr:row>
      <xdr:rowOff>155625</xdr:rowOff>
    </xdr:to>
    <xdr:sp macro="" textlink="">
      <xdr:nvSpPr>
        <xdr:cNvPr id="6" name="Ellipse 5">
          <a:hlinkClick xmlns:r="http://schemas.openxmlformats.org/officeDocument/2006/relationships" r:id="rId5" tooltip="Gondrecourt"/>
          <a:extLst>
            <a:ext uri="{FF2B5EF4-FFF2-40B4-BE49-F238E27FC236}">
              <a16:creationId xmlns:a16="http://schemas.microsoft.com/office/drawing/2014/main" id="{0C16769F-7EDC-4684-B117-3CB63972AFA7}"/>
            </a:ext>
          </a:extLst>
        </xdr:cNvPr>
        <xdr:cNvSpPr/>
      </xdr:nvSpPr>
      <xdr:spPr>
        <a:xfrm>
          <a:off x="5553075" y="85058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571500</xdr:colOff>
      <xdr:row>42</xdr:row>
      <xdr:rowOff>142875</xdr:rowOff>
    </xdr:from>
    <xdr:to>
      <xdr:col>5</xdr:col>
      <xdr:colOff>679500</xdr:colOff>
      <xdr:row>43</xdr:row>
      <xdr:rowOff>60375</xdr:rowOff>
    </xdr:to>
    <xdr:sp macro="" textlink="">
      <xdr:nvSpPr>
        <xdr:cNvPr id="7" name="Ellipse 6">
          <a:hlinkClick xmlns:r="http://schemas.openxmlformats.org/officeDocument/2006/relationships" r:id="rId6" tooltip="Montiers-sur-Saulx"/>
          <a:extLst>
            <a:ext uri="{FF2B5EF4-FFF2-40B4-BE49-F238E27FC236}">
              <a16:creationId xmlns:a16="http://schemas.microsoft.com/office/drawing/2014/main" id="{C31EB32A-BF9A-4191-BF9A-03F9EE2CD96D}"/>
            </a:ext>
          </a:extLst>
        </xdr:cNvPr>
        <xdr:cNvSpPr/>
      </xdr:nvSpPr>
      <xdr:spPr>
        <a:xfrm>
          <a:off x="4381500" y="82200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104775</xdr:colOff>
      <xdr:row>32</xdr:row>
      <xdr:rowOff>133350</xdr:rowOff>
    </xdr:from>
    <xdr:to>
      <xdr:col>7</xdr:col>
      <xdr:colOff>212775</xdr:colOff>
      <xdr:row>33</xdr:row>
      <xdr:rowOff>50850</xdr:rowOff>
    </xdr:to>
    <xdr:sp macro="" textlink="">
      <xdr:nvSpPr>
        <xdr:cNvPr id="8" name="Ellipse 7">
          <a:hlinkClick xmlns:r="http://schemas.openxmlformats.org/officeDocument/2006/relationships" r:id="rId7" tooltip="Sampigny"/>
          <a:extLst>
            <a:ext uri="{FF2B5EF4-FFF2-40B4-BE49-F238E27FC236}">
              <a16:creationId xmlns:a16="http://schemas.microsoft.com/office/drawing/2014/main" id="{11C522E9-32FB-4AFE-8692-8EF89635EAB2}"/>
            </a:ext>
          </a:extLst>
        </xdr:cNvPr>
        <xdr:cNvSpPr/>
      </xdr:nvSpPr>
      <xdr:spPr>
        <a:xfrm>
          <a:off x="5438775" y="63055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123825</xdr:colOff>
      <xdr:row>36</xdr:row>
      <xdr:rowOff>66675</xdr:rowOff>
    </xdr:from>
    <xdr:to>
      <xdr:col>8</xdr:col>
      <xdr:colOff>231825</xdr:colOff>
      <xdr:row>36</xdr:row>
      <xdr:rowOff>174675</xdr:rowOff>
    </xdr:to>
    <xdr:sp macro="" textlink="">
      <xdr:nvSpPr>
        <xdr:cNvPr id="9" name="Ellipse 8">
          <a:hlinkClick xmlns:r="http://schemas.openxmlformats.org/officeDocument/2006/relationships" r:id="rId8" tooltip="Sorcy"/>
          <a:extLst>
            <a:ext uri="{FF2B5EF4-FFF2-40B4-BE49-F238E27FC236}">
              <a16:creationId xmlns:a16="http://schemas.microsoft.com/office/drawing/2014/main" id="{314C570B-76CD-4D78-966C-D604AE3B7ACF}"/>
            </a:ext>
          </a:extLst>
        </xdr:cNvPr>
        <xdr:cNvSpPr/>
      </xdr:nvSpPr>
      <xdr:spPr>
        <a:xfrm>
          <a:off x="6219825" y="70008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257175</xdr:colOff>
      <xdr:row>20</xdr:row>
      <xdr:rowOff>133350</xdr:rowOff>
    </xdr:from>
    <xdr:to>
      <xdr:col>6</xdr:col>
      <xdr:colOff>365175</xdr:colOff>
      <xdr:row>21</xdr:row>
      <xdr:rowOff>50850</xdr:rowOff>
    </xdr:to>
    <xdr:sp macro="" textlink="">
      <xdr:nvSpPr>
        <xdr:cNvPr id="10" name="Ellipse 9">
          <a:hlinkClick xmlns:r="http://schemas.openxmlformats.org/officeDocument/2006/relationships" r:id="rId9" tooltip="Verdun"/>
          <a:extLst>
            <a:ext uri="{FF2B5EF4-FFF2-40B4-BE49-F238E27FC236}">
              <a16:creationId xmlns:a16="http://schemas.microsoft.com/office/drawing/2014/main" id="{2E52EE2B-8BC0-4D23-881E-445E29535060}"/>
            </a:ext>
          </a:extLst>
        </xdr:cNvPr>
        <xdr:cNvSpPr/>
      </xdr:nvSpPr>
      <xdr:spPr>
        <a:xfrm>
          <a:off x="4829175" y="40195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619125</xdr:colOff>
      <xdr:row>4</xdr:row>
      <xdr:rowOff>9525</xdr:rowOff>
    </xdr:from>
    <xdr:to>
      <xdr:col>11</xdr:col>
      <xdr:colOff>266700</xdr:colOff>
      <xdr:row>34</xdr:row>
      <xdr:rowOff>9525</xdr:rowOff>
    </xdr:to>
    <xdr:pic>
      <xdr:nvPicPr>
        <xdr:cNvPr id="3" name="Image 2">
          <a:extLst>
            <a:ext uri="{FF2B5EF4-FFF2-40B4-BE49-F238E27FC236}">
              <a16:creationId xmlns:a16="http://schemas.microsoft.com/office/drawing/2014/main" id="{4CB7C4B6-6745-474A-A26D-E5AAB6C82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381125" y="847725"/>
          <a:ext cx="72675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752475</xdr:colOff>
      <xdr:row>27</xdr:row>
      <xdr:rowOff>133350</xdr:rowOff>
    </xdr:from>
    <xdr:to>
      <xdr:col>3</xdr:col>
      <xdr:colOff>98475</xdr:colOff>
      <xdr:row>28</xdr:row>
      <xdr:rowOff>50850</xdr:rowOff>
    </xdr:to>
    <xdr:sp macro="" textlink="">
      <xdr:nvSpPr>
        <xdr:cNvPr id="4" name="Ellipse 3">
          <a:hlinkClick xmlns:r="http://schemas.openxmlformats.org/officeDocument/2006/relationships" r:id="rId2" tooltip="Esmoulins"/>
          <a:extLst>
            <a:ext uri="{FF2B5EF4-FFF2-40B4-BE49-F238E27FC236}">
              <a16:creationId xmlns:a16="http://schemas.microsoft.com/office/drawing/2014/main" id="{131E022B-346A-4D7D-B6B0-B707054FDD9E}"/>
            </a:ext>
          </a:extLst>
        </xdr:cNvPr>
        <xdr:cNvSpPr/>
      </xdr:nvSpPr>
      <xdr:spPr>
        <a:xfrm>
          <a:off x="2276475" y="53530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76200</xdr:colOff>
      <xdr:row>25</xdr:row>
      <xdr:rowOff>142875</xdr:rowOff>
    </xdr:from>
    <xdr:to>
      <xdr:col>4</xdr:col>
      <xdr:colOff>184200</xdr:colOff>
      <xdr:row>26</xdr:row>
      <xdr:rowOff>60375</xdr:rowOff>
    </xdr:to>
    <xdr:sp macro="" textlink="">
      <xdr:nvSpPr>
        <xdr:cNvPr id="5" name="Ellipse 4">
          <a:hlinkClick xmlns:r="http://schemas.openxmlformats.org/officeDocument/2006/relationships" r:id="rId3" tooltip="Sauvigney-lès-Gray"/>
          <a:extLst>
            <a:ext uri="{FF2B5EF4-FFF2-40B4-BE49-F238E27FC236}">
              <a16:creationId xmlns:a16="http://schemas.microsoft.com/office/drawing/2014/main" id="{7DF04A07-AC56-40DC-BE3E-EDAEDD06E681}"/>
            </a:ext>
          </a:extLst>
        </xdr:cNvPr>
        <xdr:cNvSpPr/>
      </xdr:nvSpPr>
      <xdr:spPr>
        <a:xfrm>
          <a:off x="3124200" y="49815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276225</xdr:colOff>
      <xdr:row>22</xdr:row>
      <xdr:rowOff>104775</xdr:rowOff>
    </xdr:from>
    <xdr:to>
      <xdr:col>4</xdr:col>
      <xdr:colOff>384225</xdr:colOff>
      <xdr:row>23</xdr:row>
      <xdr:rowOff>22275</xdr:rowOff>
    </xdr:to>
    <xdr:sp macro="" textlink="">
      <xdr:nvSpPr>
        <xdr:cNvPr id="6" name="Ellipse 5">
          <a:hlinkClick xmlns:r="http://schemas.openxmlformats.org/officeDocument/2006/relationships" r:id="rId4" tooltip="Seveux"/>
          <a:extLst>
            <a:ext uri="{FF2B5EF4-FFF2-40B4-BE49-F238E27FC236}">
              <a16:creationId xmlns:a16="http://schemas.microsoft.com/office/drawing/2014/main" id="{4965EDBA-1A23-4785-AE01-2B9A67C9E539}"/>
            </a:ext>
          </a:extLst>
        </xdr:cNvPr>
        <xdr:cNvSpPr/>
      </xdr:nvSpPr>
      <xdr:spPr>
        <a:xfrm>
          <a:off x="3324225" y="43719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9525</xdr:colOff>
      <xdr:row>27</xdr:row>
      <xdr:rowOff>0</xdr:rowOff>
    </xdr:from>
    <xdr:to>
      <xdr:col>3</xdr:col>
      <xdr:colOff>117525</xdr:colOff>
      <xdr:row>27</xdr:row>
      <xdr:rowOff>108000</xdr:rowOff>
    </xdr:to>
    <xdr:sp macro="" textlink="">
      <xdr:nvSpPr>
        <xdr:cNvPr id="7" name="Ellipse 6">
          <a:hlinkClick xmlns:r="http://schemas.openxmlformats.org/officeDocument/2006/relationships" r:id="rId5" tooltip="Velet"/>
          <a:extLst>
            <a:ext uri="{FF2B5EF4-FFF2-40B4-BE49-F238E27FC236}">
              <a16:creationId xmlns:a16="http://schemas.microsoft.com/office/drawing/2014/main" id="{8F12884D-3D6E-4F67-8713-BA62C9327E0D}"/>
            </a:ext>
          </a:extLst>
        </xdr:cNvPr>
        <xdr:cNvSpPr/>
      </xdr:nvSpPr>
      <xdr:spPr>
        <a:xfrm>
          <a:off x="2295525" y="52197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285750</xdr:colOff>
      <xdr:row>11</xdr:row>
      <xdr:rowOff>114300</xdr:rowOff>
    </xdr:from>
    <xdr:to>
      <xdr:col>4</xdr:col>
      <xdr:colOff>393750</xdr:colOff>
      <xdr:row>12</xdr:row>
      <xdr:rowOff>31800</xdr:rowOff>
    </xdr:to>
    <xdr:sp macro="" textlink="">
      <xdr:nvSpPr>
        <xdr:cNvPr id="8" name="Ellipse 7">
          <a:hlinkClick xmlns:r="http://schemas.openxmlformats.org/officeDocument/2006/relationships" r:id="rId6" tooltip="Vernois / Vitrey"/>
          <a:extLst>
            <a:ext uri="{FF2B5EF4-FFF2-40B4-BE49-F238E27FC236}">
              <a16:creationId xmlns:a16="http://schemas.microsoft.com/office/drawing/2014/main" id="{D7BBA47F-68B9-45B2-824C-A9C6EE67CA8E}"/>
            </a:ext>
          </a:extLst>
        </xdr:cNvPr>
        <xdr:cNvSpPr/>
      </xdr:nvSpPr>
      <xdr:spPr>
        <a:xfrm>
          <a:off x="3333750" y="2286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19049</xdr:colOff>
      <xdr:row>4</xdr:row>
      <xdr:rowOff>0</xdr:rowOff>
    </xdr:from>
    <xdr:to>
      <xdr:col>12</xdr:col>
      <xdr:colOff>9238</xdr:colOff>
      <xdr:row>29</xdr:row>
      <xdr:rowOff>114300</xdr:rowOff>
    </xdr:to>
    <xdr:pic>
      <xdr:nvPicPr>
        <xdr:cNvPr id="2" name="Image 1">
          <a:extLst>
            <a:ext uri="{FF2B5EF4-FFF2-40B4-BE49-F238E27FC236}">
              <a16:creationId xmlns:a16="http://schemas.microsoft.com/office/drawing/2014/main" id="{75F50DBC-1F56-467B-A42E-81274CD738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81049" y="838200"/>
          <a:ext cx="8372189" cy="487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22</xdr:row>
      <xdr:rowOff>123825</xdr:rowOff>
    </xdr:from>
    <xdr:to>
      <xdr:col>6</xdr:col>
      <xdr:colOff>269925</xdr:colOff>
      <xdr:row>23</xdr:row>
      <xdr:rowOff>41325</xdr:rowOff>
    </xdr:to>
    <xdr:sp macro="" textlink="">
      <xdr:nvSpPr>
        <xdr:cNvPr id="3" name="Ellipse 2">
          <a:hlinkClick xmlns:r="http://schemas.openxmlformats.org/officeDocument/2006/relationships" r:id="rId2" tooltip="Bains-les-Bains"/>
          <a:extLst>
            <a:ext uri="{FF2B5EF4-FFF2-40B4-BE49-F238E27FC236}">
              <a16:creationId xmlns:a16="http://schemas.microsoft.com/office/drawing/2014/main" id="{B29EBCD5-6A84-48AC-97AC-E65B8B5382CD}"/>
            </a:ext>
          </a:extLst>
        </xdr:cNvPr>
        <xdr:cNvSpPr/>
      </xdr:nvSpPr>
      <xdr:spPr>
        <a:xfrm>
          <a:off x="4733925" y="43910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409575</xdr:colOff>
      <xdr:row>11</xdr:row>
      <xdr:rowOff>95250</xdr:rowOff>
    </xdr:from>
    <xdr:to>
      <xdr:col>2</xdr:col>
      <xdr:colOff>517575</xdr:colOff>
      <xdr:row>12</xdr:row>
      <xdr:rowOff>12750</xdr:rowOff>
    </xdr:to>
    <xdr:sp macro="" textlink="">
      <xdr:nvSpPr>
        <xdr:cNvPr id="4" name="Ellipse 3">
          <a:hlinkClick xmlns:r="http://schemas.openxmlformats.org/officeDocument/2006/relationships" r:id="rId3" tooltip="Bazoilles-sur-Meuse"/>
          <a:extLst>
            <a:ext uri="{FF2B5EF4-FFF2-40B4-BE49-F238E27FC236}">
              <a16:creationId xmlns:a16="http://schemas.microsoft.com/office/drawing/2014/main" id="{91EE69F8-57A2-43F1-8379-F3C49AB99893}"/>
            </a:ext>
          </a:extLst>
        </xdr:cNvPr>
        <xdr:cNvSpPr/>
      </xdr:nvSpPr>
      <xdr:spPr>
        <a:xfrm>
          <a:off x="1933575" y="22669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47625</xdr:colOff>
      <xdr:row>13</xdr:row>
      <xdr:rowOff>104775</xdr:rowOff>
    </xdr:from>
    <xdr:to>
      <xdr:col>9</xdr:col>
      <xdr:colOff>155625</xdr:colOff>
      <xdr:row>14</xdr:row>
      <xdr:rowOff>22275</xdr:rowOff>
    </xdr:to>
    <xdr:sp macro="" textlink="">
      <xdr:nvSpPr>
        <xdr:cNvPr id="5" name="Ellipse 4">
          <a:hlinkClick xmlns:r="http://schemas.openxmlformats.org/officeDocument/2006/relationships" r:id="rId4" tooltip="Brouvelieures"/>
          <a:extLst>
            <a:ext uri="{FF2B5EF4-FFF2-40B4-BE49-F238E27FC236}">
              <a16:creationId xmlns:a16="http://schemas.microsoft.com/office/drawing/2014/main" id="{BEF99D98-9105-4621-AFE6-B060AE2CD59E}"/>
            </a:ext>
          </a:extLst>
        </xdr:cNvPr>
        <xdr:cNvSpPr/>
      </xdr:nvSpPr>
      <xdr:spPr>
        <a:xfrm>
          <a:off x="6905625" y="26574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428625</xdr:colOff>
      <xdr:row>11</xdr:row>
      <xdr:rowOff>28575</xdr:rowOff>
    </xdr:from>
    <xdr:to>
      <xdr:col>3</xdr:col>
      <xdr:colOff>536625</xdr:colOff>
      <xdr:row>11</xdr:row>
      <xdr:rowOff>136575</xdr:rowOff>
    </xdr:to>
    <xdr:sp macro="" textlink="">
      <xdr:nvSpPr>
        <xdr:cNvPr id="6" name="Ellipse 5">
          <a:hlinkClick xmlns:r="http://schemas.openxmlformats.org/officeDocument/2006/relationships" r:id="rId5" tooltip="Châtenois"/>
          <a:extLst>
            <a:ext uri="{FF2B5EF4-FFF2-40B4-BE49-F238E27FC236}">
              <a16:creationId xmlns:a16="http://schemas.microsoft.com/office/drawing/2014/main" id="{30D8958B-0731-48B6-9B57-5E36D73C1D0F}"/>
            </a:ext>
          </a:extLst>
        </xdr:cNvPr>
        <xdr:cNvSpPr/>
      </xdr:nvSpPr>
      <xdr:spPr>
        <a:xfrm>
          <a:off x="2714625" y="22002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752475</xdr:colOff>
      <xdr:row>15</xdr:row>
      <xdr:rowOff>123825</xdr:rowOff>
    </xdr:from>
    <xdr:to>
      <xdr:col>4</xdr:col>
      <xdr:colOff>98475</xdr:colOff>
      <xdr:row>16</xdr:row>
      <xdr:rowOff>41325</xdr:rowOff>
    </xdr:to>
    <xdr:sp macro="" textlink="">
      <xdr:nvSpPr>
        <xdr:cNvPr id="7" name="Ellipse 6">
          <a:hlinkClick xmlns:r="http://schemas.openxmlformats.org/officeDocument/2006/relationships" r:id="rId6" tooltip="Contrexéville"/>
          <a:extLst>
            <a:ext uri="{FF2B5EF4-FFF2-40B4-BE49-F238E27FC236}">
              <a16:creationId xmlns:a16="http://schemas.microsoft.com/office/drawing/2014/main" id="{B9248364-59C6-4626-9A7A-6B8519DAFC70}"/>
            </a:ext>
          </a:extLst>
        </xdr:cNvPr>
        <xdr:cNvSpPr/>
      </xdr:nvSpPr>
      <xdr:spPr>
        <a:xfrm>
          <a:off x="3038475" y="30575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723900</xdr:colOff>
      <xdr:row>23</xdr:row>
      <xdr:rowOff>114300</xdr:rowOff>
    </xdr:from>
    <xdr:to>
      <xdr:col>10</xdr:col>
      <xdr:colOff>69900</xdr:colOff>
      <xdr:row>24</xdr:row>
      <xdr:rowOff>31800</xdr:rowOff>
    </xdr:to>
    <xdr:sp macro="" textlink="">
      <xdr:nvSpPr>
        <xdr:cNvPr id="8" name="Ellipse 7">
          <a:hlinkClick xmlns:r="http://schemas.openxmlformats.org/officeDocument/2006/relationships" r:id="rId7" tooltip="Cornimont"/>
          <a:extLst>
            <a:ext uri="{FF2B5EF4-FFF2-40B4-BE49-F238E27FC236}">
              <a16:creationId xmlns:a16="http://schemas.microsoft.com/office/drawing/2014/main" id="{13278CDD-4CE5-4575-8052-2216EC1F0EC0}"/>
            </a:ext>
          </a:extLst>
        </xdr:cNvPr>
        <xdr:cNvSpPr/>
      </xdr:nvSpPr>
      <xdr:spPr>
        <a:xfrm>
          <a:off x="7581900" y="4572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352425</xdr:colOff>
      <xdr:row>16</xdr:row>
      <xdr:rowOff>104775</xdr:rowOff>
    </xdr:from>
    <xdr:to>
      <xdr:col>7</xdr:col>
      <xdr:colOff>460425</xdr:colOff>
      <xdr:row>17</xdr:row>
      <xdr:rowOff>22275</xdr:rowOff>
    </xdr:to>
    <xdr:sp macro="" textlink="">
      <xdr:nvSpPr>
        <xdr:cNvPr id="9" name="Ellipse 8">
          <a:hlinkClick xmlns:r="http://schemas.openxmlformats.org/officeDocument/2006/relationships" r:id="rId8" tooltip="Epinal"/>
          <a:extLst>
            <a:ext uri="{FF2B5EF4-FFF2-40B4-BE49-F238E27FC236}">
              <a16:creationId xmlns:a16="http://schemas.microsoft.com/office/drawing/2014/main" id="{554D61D2-A30B-4FDA-B5E0-A45B2921D5EB}"/>
            </a:ext>
          </a:extLst>
        </xdr:cNvPr>
        <xdr:cNvSpPr/>
      </xdr:nvSpPr>
      <xdr:spPr>
        <a:xfrm>
          <a:off x="5686425" y="32289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571500</xdr:colOff>
      <xdr:row>18</xdr:row>
      <xdr:rowOff>60960</xdr:rowOff>
    </xdr:from>
    <xdr:to>
      <xdr:col>9</xdr:col>
      <xdr:colOff>673785</xdr:colOff>
      <xdr:row>18</xdr:row>
      <xdr:rowOff>163245</xdr:rowOff>
    </xdr:to>
    <xdr:sp macro="" textlink="">
      <xdr:nvSpPr>
        <xdr:cNvPr id="10" name="Ellipse 9">
          <a:hlinkClick xmlns:r="http://schemas.openxmlformats.org/officeDocument/2006/relationships" r:id="rId9" tooltip="Gérardmer"/>
          <a:extLst>
            <a:ext uri="{FF2B5EF4-FFF2-40B4-BE49-F238E27FC236}">
              <a16:creationId xmlns:a16="http://schemas.microsoft.com/office/drawing/2014/main" id="{7B0EEB1D-38FE-41CA-A66C-E11E9E4700D1}"/>
            </a:ext>
          </a:extLst>
        </xdr:cNvPr>
        <xdr:cNvSpPr/>
      </xdr:nvSpPr>
      <xdr:spPr>
        <a:xfrm>
          <a:off x="7429500" y="3566160"/>
          <a:ext cx="102285" cy="10228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171450</xdr:colOff>
      <xdr:row>11</xdr:row>
      <xdr:rowOff>95250</xdr:rowOff>
    </xdr:from>
    <xdr:to>
      <xdr:col>4</xdr:col>
      <xdr:colOff>279450</xdr:colOff>
      <xdr:row>12</xdr:row>
      <xdr:rowOff>12750</xdr:rowOff>
    </xdr:to>
    <xdr:sp macro="" textlink="">
      <xdr:nvSpPr>
        <xdr:cNvPr id="11" name="Ellipse 10">
          <a:hlinkClick xmlns:r="http://schemas.openxmlformats.org/officeDocument/2006/relationships" r:id="rId10" tooltip="Gironcourt"/>
          <a:extLst>
            <a:ext uri="{FF2B5EF4-FFF2-40B4-BE49-F238E27FC236}">
              <a16:creationId xmlns:a16="http://schemas.microsoft.com/office/drawing/2014/main" id="{12EBE757-5497-4F59-92B1-E89C238A1A8D}"/>
            </a:ext>
          </a:extLst>
        </xdr:cNvPr>
        <xdr:cNvSpPr/>
      </xdr:nvSpPr>
      <xdr:spPr>
        <a:xfrm>
          <a:off x="3219450" y="22669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514350</xdr:colOff>
      <xdr:row>24</xdr:row>
      <xdr:rowOff>123825</xdr:rowOff>
    </xdr:from>
    <xdr:to>
      <xdr:col>7</xdr:col>
      <xdr:colOff>622350</xdr:colOff>
      <xdr:row>25</xdr:row>
      <xdr:rowOff>41325</xdr:rowOff>
    </xdr:to>
    <xdr:sp macro="" textlink="">
      <xdr:nvSpPr>
        <xdr:cNvPr id="12" name="Ellipse 11">
          <a:hlinkClick xmlns:r="http://schemas.openxmlformats.org/officeDocument/2006/relationships" r:id="rId11" tooltip="La Marche"/>
          <a:extLst>
            <a:ext uri="{FF2B5EF4-FFF2-40B4-BE49-F238E27FC236}">
              <a16:creationId xmlns:a16="http://schemas.microsoft.com/office/drawing/2014/main" id="{056E0573-1045-40F0-AD14-70AFC292CC6A}"/>
            </a:ext>
          </a:extLst>
        </xdr:cNvPr>
        <xdr:cNvSpPr/>
      </xdr:nvSpPr>
      <xdr:spPr>
        <a:xfrm>
          <a:off x="5848350" y="47720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28575</xdr:colOff>
      <xdr:row>10</xdr:row>
      <xdr:rowOff>180975</xdr:rowOff>
    </xdr:from>
    <xdr:to>
      <xdr:col>2</xdr:col>
      <xdr:colOff>136575</xdr:colOff>
      <xdr:row>11</xdr:row>
      <xdr:rowOff>98475</xdr:rowOff>
    </xdr:to>
    <xdr:sp macro="" textlink="">
      <xdr:nvSpPr>
        <xdr:cNvPr id="13" name="Ellipse 12">
          <a:hlinkClick xmlns:r="http://schemas.openxmlformats.org/officeDocument/2006/relationships" r:id="rId12" tooltip="Liffol-le-Grand"/>
          <a:extLst>
            <a:ext uri="{FF2B5EF4-FFF2-40B4-BE49-F238E27FC236}">
              <a16:creationId xmlns:a16="http://schemas.microsoft.com/office/drawing/2014/main" id="{8AA79754-8FC7-498D-B32F-2E82E1C853D6}"/>
            </a:ext>
          </a:extLst>
        </xdr:cNvPr>
        <xdr:cNvSpPr/>
      </xdr:nvSpPr>
      <xdr:spPr>
        <a:xfrm>
          <a:off x="1552575" y="21621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552450</xdr:colOff>
      <xdr:row>9</xdr:row>
      <xdr:rowOff>66675</xdr:rowOff>
    </xdr:from>
    <xdr:to>
      <xdr:col>2</xdr:col>
      <xdr:colOff>660450</xdr:colOff>
      <xdr:row>9</xdr:row>
      <xdr:rowOff>174675</xdr:rowOff>
    </xdr:to>
    <xdr:sp macro="" textlink="">
      <xdr:nvSpPr>
        <xdr:cNvPr id="14" name="Ellipse 13">
          <a:hlinkClick xmlns:r="http://schemas.openxmlformats.org/officeDocument/2006/relationships" r:id="rId13" tooltip="Neufchâteau"/>
          <a:extLst>
            <a:ext uri="{FF2B5EF4-FFF2-40B4-BE49-F238E27FC236}">
              <a16:creationId xmlns:a16="http://schemas.microsoft.com/office/drawing/2014/main" id="{B397EB28-BDD5-4D76-A5F1-DD1A5E70710E}"/>
            </a:ext>
          </a:extLst>
        </xdr:cNvPr>
        <xdr:cNvSpPr/>
      </xdr:nvSpPr>
      <xdr:spPr>
        <a:xfrm>
          <a:off x="2076450" y="18573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47625</xdr:colOff>
      <xdr:row>21</xdr:row>
      <xdr:rowOff>95250</xdr:rowOff>
    </xdr:from>
    <xdr:to>
      <xdr:col>9</xdr:col>
      <xdr:colOff>155625</xdr:colOff>
      <xdr:row>22</xdr:row>
      <xdr:rowOff>12750</xdr:rowOff>
    </xdr:to>
    <xdr:sp macro="" textlink="">
      <xdr:nvSpPr>
        <xdr:cNvPr id="15" name="Ellipse 14">
          <a:hlinkClick xmlns:r="http://schemas.openxmlformats.org/officeDocument/2006/relationships" r:id="rId14" tooltip="Vagney"/>
          <a:extLst>
            <a:ext uri="{FF2B5EF4-FFF2-40B4-BE49-F238E27FC236}">
              <a16:creationId xmlns:a16="http://schemas.microsoft.com/office/drawing/2014/main" id="{920F41A9-5871-41A9-A6A1-202A0C785248}"/>
            </a:ext>
          </a:extLst>
        </xdr:cNvPr>
        <xdr:cNvSpPr/>
      </xdr:nvSpPr>
      <xdr:spPr>
        <a:xfrm>
          <a:off x="6905625" y="41719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xdr:colOff>
      <xdr:row>4</xdr:row>
      <xdr:rowOff>19050</xdr:rowOff>
    </xdr:from>
    <xdr:to>
      <xdr:col>10</xdr:col>
      <xdr:colOff>352426</xdr:colOff>
      <xdr:row>34</xdr:row>
      <xdr:rowOff>19050</xdr:rowOff>
    </xdr:to>
    <xdr:pic>
      <xdr:nvPicPr>
        <xdr:cNvPr id="3" name="Image 2">
          <a:extLst>
            <a:ext uri="{FF2B5EF4-FFF2-40B4-BE49-F238E27FC236}">
              <a16:creationId xmlns:a16="http://schemas.microsoft.com/office/drawing/2014/main" id="{2C34561D-490E-47D3-8F0D-43D0EBB88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24001" y="857250"/>
          <a:ext cx="644842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400050</xdr:colOff>
      <xdr:row>19</xdr:row>
      <xdr:rowOff>28575</xdr:rowOff>
    </xdr:from>
    <xdr:to>
      <xdr:col>4</xdr:col>
      <xdr:colOff>508050</xdr:colOff>
      <xdr:row>19</xdr:row>
      <xdr:rowOff>136575</xdr:rowOff>
    </xdr:to>
    <xdr:sp macro="" textlink="">
      <xdr:nvSpPr>
        <xdr:cNvPr id="4" name="Ellipse 3">
          <a:hlinkClick xmlns:r="http://schemas.openxmlformats.org/officeDocument/2006/relationships" r:id="rId2" tooltip="Donges"/>
          <a:extLst>
            <a:ext uri="{FF2B5EF4-FFF2-40B4-BE49-F238E27FC236}">
              <a16:creationId xmlns:a16="http://schemas.microsoft.com/office/drawing/2014/main" id="{9A11E875-4BB6-427F-9AC0-B0C5D63A35FD}"/>
            </a:ext>
          </a:extLst>
        </xdr:cNvPr>
        <xdr:cNvSpPr/>
      </xdr:nvSpPr>
      <xdr:spPr>
        <a:xfrm>
          <a:off x="3448050" y="37242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66675</xdr:colOff>
      <xdr:row>19</xdr:row>
      <xdr:rowOff>57150</xdr:rowOff>
    </xdr:from>
    <xdr:to>
      <xdr:col>4</xdr:col>
      <xdr:colOff>174675</xdr:colOff>
      <xdr:row>19</xdr:row>
      <xdr:rowOff>165150</xdr:rowOff>
    </xdr:to>
    <xdr:sp macro="" textlink="">
      <xdr:nvSpPr>
        <xdr:cNvPr id="5" name="Ellipse 4">
          <a:hlinkClick xmlns:r="http://schemas.openxmlformats.org/officeDocument/2006/relationships" r:id="rId3" tooltip="Montoir"/>
          <a:extLst>
            <a:ext uri="{FF2B5EF4-FFF2-40B4-BE49-F238E27FC236}">
              <a16:creationId xmlns:a16="http://schemas.microsoft.com/office/drawing/2014/main" id="{1CEEDF3E-D351-49B2-BB53-E9E79B761DDA}"/>
            </a:ext>
          </a:extLst>
        </xdr:cNvPr>
        <xdr:cNvSpPr/>
      </xdr:nvSpPr>
      <xdr:spPr>
        <a:xfrm>
          <a:off x="3114675" y="37528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123825</xdr:colOff>
      <xdr:row>22</xdr:row>
      <xdr:rowOff>152400</xdr:rowOff>
    </xdr:from>
    <xdr:to>
      <xdr:col>7</xdr:col>
      <xdr:colOff>231825</xdr:colOff>
      <xdr:row>23</xdr:row>
      <xdr:rowOff>69900</xdr:rowOff>
    </xdr:to>
    <xdr:sp macro="" textlink="">
      <xdr:nvSpPr>
        <xdr:cNvPr id="6" name="Ellipse 5">
          <a:hlinkClick xmlns:r="http://schemas.openxmlformats.org/officeDocument/2006/relationships" r:id="rId4" tooltip="Nantes"/>
          <a:extLst>
            <a:ext uri="{FF2B5EF4-FFF2-40B4-BE49-F238E27FC236}">
              <a16:creationId xmlns:a16="http://schemas.microsoft.com/office/drawing/2014/main" id="{A435F6D9-3A61-48FB-991D-7609756A5146}"/>
            </a:ext>
          </a:extLst>
        </xdr:cNvPr>
        <xdr:cNvSpPr/>
      </xdr:nvSpPr>
      <xdr:spPr>
        <a:xfrm>
          <a:off x="5457825" y="44196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428625</xdr:colOff>
      <xdr:row>20</xdr:row>
      <xdr:rowOff>47625</xdr:rowOff>
    </xdr:from>
    <xdr:to>
      <xdr:col>3</xdr:col>
      <xdr:colOff>536625</xdr:colOff>
      <xdr:row>20</xdr:row>
      <xdr:rowOff>155625</xdr:rowOff>
    </xdr:to>
    <xdr:sp macro="" textlink="">
      <xdr:nvSpPr>
        <xdr:cNvPr id="7" name="Ellipse 6">
          <a:hlinkClick xmlns:r="http://schemas.openxmlformats.org/officeDocument/2006/relationships" r:id="rId5" tooltip="Saint-Nazaire"/>
          <a:extLst>
            <a:ext uri="{FF2B5EF4-FFF2-40B4-BE49-F238E27FC236}">
              <a16:creationId xmlns:a16="http://schemas.microsoft.com/office/drawing/2014/main" id="{D149A977-86B9-482D-B469-B42EC31965A8}"/>
            </a:ext>
          </a:extLst>
        </xdr:cNvPr>
        <xdr:cNvSpPr/>
      </xdr:nvSpPr>
      <xdr:spPr>
        <a:xfrm>
          <a:off x="2714625" y="39338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152400</xdr:colOff>
      <xdr:row>17</xdr:row>
      <xdr:rowOff>171450</xdr:rowOff>
    </xdr:from>
    <xdr:to>
      <xdr:col>5</xdr:col>
      <xdr:colOff>260400</xdr:colOff>
      <xdr:row>18</xdr:row>
      <xdr:rowOff>88950</xdr:rowOff>
    </xdr:to>
    <xdr:sp macro="" textlink="">
      <xdr:nvSpPr>
        <xdr:cNvPr id="8" name="Ellipse 7">
          <a:hlinkClick xmlns:r="http://schemas.openxmlformats.org/officeDocument/2006/relationships" r:id="rId6" tooltip="Savenay"/>
          <a:extLst>
            <a:ext uri="{FF2B5EF4-FFF2-40B4-BE49-F238E27FC236}">
              <a16:creationId xmlns:a16="http://schemas.microsoft.com/office/drawing/2014/main" id="{075C1E94-4CEB-4710-B3BE-48C37FD4695E}"/>
            </a:ext>
          </a:extLst>
        </xdr:cNvPr>
        <xdr:cNvSpPr/>
      </xdr:nvSpPr>
      <xdr:spPr>
        <a:xfrm>
          <a:off x="3962400" y="34861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419100</xdr:colOff>
      <xdr:row>21</xdr:row>
      <xdr:rowOff>152400</xdr:rowOff>
    </xdr:from>
    <xdr:to>
      <xdr:col>7</xdr:col>
      <xdr:colOff>527100</xdr:colOff>
      <xdr:row>22</xdr:row>
      <xdr:rowOff>69900</xdr:rowOff>
    </xdr:to>
    <xdr:sp macro="" textlink="">
      <xdr:nvSpPr>
        <xdr:cNvPr id="9" name="Ellipse 8">
          <a:hlinkClick xmlns:r="http://schemas.openxmlformats.org/officeDocument/2006/relationships" r:id="rId7" tooltip="Sainte-Luce"/>
          <a:extLst>
            <a:ext uri="{FF2B5EF4-FFF2-40B4-BE49-F238E27FC236}">
              <a16:creationId xmlns:a16="http://schemas.microsoft.com/office/drawing/2014/main" id="{331E143A-5D1A-49F5-9AC1-B353E1430DD3}"/>
            </a:ext>
          </a:extLst>
        </xdr:cNvPr>
        <xdr:cNvSpPr/>
      </xdr:nvSpPr>
      <xdr:spPr>
        <a:xfrm>
          <a:off x="5753100" y="42291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542925</xdr:colOff>
      <xdr:row>23</xdr:row>
      <xdr:rowOff>0</xdr:rowOff>
    </xdr:from>
    <xdr:to>
      <xdr:col>6</xdr:col>
      <xdr:colOff>650925</xdr:colOff>
      <xdr:row>23</xdr:row>
      <xdr:rowOff>108000</xdr:rowOff>
    </xdr:to>
    <xdr:sp macro="" textlink="">
      <xdr:nvSpPr>
        <xdr:cNvPr id="10" name="Ellipse 9">
          <a:hlinkClick xmlns:r="http://schemas.openxmlformats.org/officeDocument/2006/relationships" r:id="rId8" tooltip="Usine Brulée"/>
          <a:extLst>
            <a:ext uri="{FF2B5EF4-FFF2-40B4-BE49-F238E27FC236}">
              <a16:creationId xmlns:a16="http://schemas.microsoft.com/office/drawing/2014/main" id="{8B5C51C5-20D1-42EA-8CA5-0BAE81D7350D}"/>
            </a:ext>
          </a:extLst>
        </xdr:cNvPr>
        <xdr:cNvSpPr/>
      </xdr:nvSpPr>
      <xdr:spPr>
        <a:xfrm>
          <a:off x="5114925" y="44577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19050</xdr:colOff>
      <xdr:row>13</xdr:row>
      <xdr:rowOff>0</xdr:rowOff>
    </xdr:from>
    <xdr:to>
      <xdr:col>6</xdr:col>
      <xdr:colOff>127050</xdr:colOff>
      <xdr:row>13</xdr:row>
      <xdr:rowOff>108000</xdr:rowOff>
    </xdr:to>
    <xdr:sp macro="" textlink="">
      <xdr:nvSpPr>
        <xdr:cNvPr id="11" name="Ellipse 10">
          <a:hlinkClick xmlns:r="http://schemas.openxmlformats.org/officeDocument/2006/relationships" r:id="rId9" tooltip="Le Gâvre"/>
          <a:extLst>
            <a:ext uri="{FF2B5EF4-FFF2-40B4-BE49-F238E27FC236}">
              <a16:creationId xmlns:a16="http://schemas.microsoft.com/office/drawing/2014/main" id="{45FF67B9-69D5-4414-8200-1F7566D840ED}"/>
            </a:ext>
          </a:extLst>
        </xdr:cNvPr>
        <xdr:cNvSpPr/>
      </xdr:nvSpPr>
      <xdr:spPr>
        <a:xfrm>
          <a:off x="4591050" y="25527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19050</xdr:colOff>
      <xdr:row>4</xdr:row>
      <xdr:rowOff>7084</xdr:rowOff>
    </xdr:from>
    <xdr:to>
      <xdr:col>11</xdr:col>
      <xdr:colOff>1050</xdr:colOff>
      <xdr:row>32</xdr:row>
      <xdr:rowOff>6147</xdr:rowOff>
    </xdr:to>
    <xdr:pic>
      <xdr:nvPicPr>
        <xdr:cNvPr id="2" name="Image 1" descr="voir la légende ci-après">
          <a:extLst>
            <a:ext uri="{FF2B5EF4-FFF2-40B4-BE49-F238E27FC236}">
              <a16:creationId xmlns:a16="http://schemas.microsoft.com/office/drawing/2014/main" id="{AA3660F3-00F3-447E-BB92-32F8E1C161B6}"/>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543050" y="845284"/>
          <a:ext cx="6840000" cy="5333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342900</xdr:colOff>
      <xdr:row>14</xdr:row>
      <xdr:rowOff>180975</xdr:rowOff>
    </xdr:from>
    <xdr:to>
      <xdr:col>6</xdr:col>
      <xdr:colOff>450900</xdr:colOff>
      <xdr:row>15</xdr:row>
      <xdr:rowOff>98475</xdr:rowOff>
    </xdr:to>
    <xdr:sp macro="" textlink="">
      <xdr:nvSpPr>
        <xdr:cNvPr id="3" name="Ellipse 2">
          <a:hlinkClick xmlns:r="http://schemas.openxmlformats.org/officeDocument/2006/relationships" r:id="rId2"/>
          <a:extLst>
            <a:ext uri="{FF2B5EF4-FFF2-40B4-BE49-F238E27FC236}">
              <a16:creationId xmlns:a16="http://schemas.microsoft.com/office/drawing/2014/main" id="{32CB2F29-A827-41C2-A203-AE5ED8B17485}"/>
            </a:ext>
          </a:extLst>
        </xdr:cNvPr>
        <xdr:cNvSpPr/>
      </xdr:nvSpPr>
      <xdr:spPr>
        <a:xfrm>
          <a:off x="4914900" y="29241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752475</xdr:colOff>
      <xdr:row>11</xdr:row>
      <xdr:rowOff>171450</xdr:rowOff>
    </xdr:from>
    <xdr:to>
      <xdr:col>9</xdr:col>
      <xdr:colOff>98475</xdr:colOff>
      <xdr:row>12</xdr:row>
      <xdr:rowOff>88950</xdr:rowOff>
    </xdr:to>
    <xdr:sp macro="" textlink="">
      <xdr:nvSpPr>
        <xdr:cNvPr id="4" name="Ellipse 3">
          <a:hlinkClick xmlns:r="http://schemas.openxmlformats.org/officeDocument/2006/relationships" r:id="rId3" tooltip="Baugé-en-Anjou"/>
          <a:extLst>
            <a:ext uri="{FF2B5EF4-FFF2-40B4-BE49-F238E27FC236}">
              <a16:creationId xmlns:a16="http://schemas.microsoft.com/office/drawing/2014/main" id="{D5DB4BF9-F328-49FD-9FFB-26B8232FBF0B}"/>
            </a:ext>
          </a:extLst>
        </xdr:cNvPr>
        <xdr:cNvSpPr/>
      </xdr:nvSpPr>
      <xdr:spPr>
        <a:xfrm>
          <a:off x="6848475" y="23431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47625</xdr:colOff>
      <xdr:row>21</xdr:row>
      <xdr:rowOff>114300</xdr:rowOff>
    </xdr:from>
    <xdr:to>
      <xdr:col>9</xdr:col>
      <xdr:colOff>155625</xdr:colOff>
      <xdr:row>22</xdr:row>
      <xdr:rowOff>31800</xdr:rowOff>
    </xdr:to>
    <xdr:sp macro="" textlink="">
      <xdr:nvSpPr>
        <xdr:cNvPr id="5" name="Ellipse 4">
          <a:hlinkClick xmlns:r="http://schemas.openxmlformats.org/officeDocument/2006/relationships" r:id="rId4" tooltip="Saumur"/>
          <a:extLst>
            <a:ext uri="{FF2B5EF4-FFF2-40B4-BE49-F238E27FC236}">
              <a16:creationId xmlns:a16="http://schemas.microsoft.com/office/drawing/2014/main" id="{3B4815A3-5A42-44FB-A0E0-2D4EA96822C5}"/>
            </a:ext>
          </a:extLst>
        </xdr:cNvPr>
        <xdr:cNvSpPr/>
      </xdr:nvSpPr>
      <xdr:spPr>
        <a:xfrm>
          <a:off x="6905625" y="4191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361950</xdr:colOff>
      <xdr:row>22</xdr:row>
      <xdr:rowOff>9525</xdr:rowOff>
    </xdr:from>
    <xdr:to>
      <xdr:col>9</xdr:col>
      <xdr:colOff>469950</xdr:colOff>
      <xdr:row>22</xdr:row>
      <xdr:rowOff>117525</xdr:rowOff>
    </xdr:to>
    <xdr:sp macro="" textlink="">
      <xdr:nvSpPr>
        <xdr:cNvPr id="6" name="Ellipse 5">
          <a:hlinkClick xmlns:r="http://schemas.openxmlformats.org/officeDocument/2006/relationships" r:id="rId5" tooltip="Villebernier"/>
          <a:extLst>
            <a:ext uri="{FF2B5EF4-FFF2-40B4-BE49-F238E27FC236}">
              <a16:creationId xmlns:a16="http://schemas.microsoft.com/office/drawing/2014/main" id="{F79D6F7A-BD74-4349-880F-04FA6953D7AA}"/>
            </a:ext>
          </a:extLst>
        </xdr:cNvPr>
        <xdr:cNvSpPr/>
      </xdr:nvSpPr>
      <xdr:spPr>
        <a:xfrm>
          <a:off x="7219950" y="42767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4</xdr:row>
      <xdr:rowOff>19050</xdr:rowOff>
    </xdr:from>
    <xdr:to>
      <xdr:col>10</xdr:col>
      <xdr:colOff>748484</xdr:colOff>
      <xdr:row>42</xdr:row>
      <xdr:rowOff>114300</xdr:rowOff>
    </xdr:to>
    <xdr:pic>
      <xdr:nvPicPr>
        <xdr:cNvPr id="2" name="Image 1">
          <a:extLst>
            <a:ext uri="{FF2B5EF4-FFF2-40B4-BE49-F238E27FC236}">
              <a16:creationId xmlns:a16="http://schemas.microsoft.com/office/drawing/2014/main" id="{3A9E77CA-AA4D-4C46-A531-8E3B05E66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24000" y="857250"/>
          <a:ext cx="6844484" cy="733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209550</xdr:colOff>
      <xdr:row>26</xdr:row>
      <xdr:rowOff>57150</xdr:rowOff>
    </xdr:from>
    <xdr:to>
      <xdr:col>3</xdr:col>
      <xdr:colOff>317550</xdr:colOff>
      <xdr:row>26</xdr:row>
      <xdr:rowOff>165150</xdr:rowOff>
    </xdr:to>
    <xdr:sp macro="" textlink="">
      <xdr:nvSpPr>
        <xdr:cNvPr id="3" name="Ellipse 2">
          <a:hlinkClick xmlns:r="http://schemas.openxmlformats.org/officeDocument/2006/relationships" r:id="rId2" tooltip="Vauclaire"/>
          <a:extLst>
            <a:ext uri="{FF2B5EF4-FFF2-40B4-BE49-F238E27FC236}">
              <a16:creationId xmlns:a16="http://schemas.microsoft.com/office/drawing/2014/main" id="{9DE6516A-6D7B-40C6-9236-F9E5F3611572}"/>
            </a:ext>
          </a:extLst>
        </xdr:cNvPr>
        <xdr:cNvSpPr/>
      </xdr:nvSpPr>
      <xdr:spPr>
        <a:xfrm>
          <a:off x="2495550" y="50863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22</xdr:row>
      <xdr:rowOff>19050</xdr:rowOff>
    </xdr:from>
    <xdr:to>
      <xdr:col>6</xdr:col>
      <xdr:colOff>346125</xdr:colOff>
      <xdr:row>22</xdr:row>
      <xdr:rowOff>127050</xdr:rowOff>
    </xdr:to>
    <xdr:sp macro="" textlink="">
      <xdr:nvSpPr>
        <xdr:cNvPr id="4" name="Ellipse 3">
          <a:hlinkClick xmlns:r="http://schemas.openxmlformats.org/officeDocument/2006/relationships" r:id="rId3" tooltip="Chamiers"/>
          <a:extLst>
            <a:ext uri="{FF2B5EF4-FFF2-40B4-BE49-F238E27FC236}">
              <a16:creationId xmlns:a16="http://schemas.microsoft.com/office/drawing/2014/main" id="{84125E06-CFA2-4DD8-813A-204FAB174B45}"/>
            </a:ext>
          </a:extLst>
        </xdr:cNvPr>
        <xdr:cNvSpPr/>
      </xdr:nvSpPr>
      <xdr:spPr>
        <a:xfrm>
          <a:off x="4810125" y="42862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333375</xdr:colOff>
      <xdr:row>21</xdr:row>
      <xdr:rowOff>57150</xdr:rowOff>
    </xdr:from>
    <xdr:to>
      <xdr:col>6</xdr:col>
      <xdr:colOff>441375</xdr:colOff>
      <xdr:row>21</xdr:row>
      <xdr:rowOff>165150</xdr:rowOff>
    </xdr:to>
    <xdr:sp macro="" textlink="">
      <xdr:nvSpPr>
        <xdr:cNvPr id="5" name="Ellipse 4">
          <a:hlinkClick xmlns:r="http://schemas.openxmlformats.org/officeDocument/2006/relationships" r:id="rId4" tooltip="Périgueux"/>
          <a:extLst>
            <a:ext uri="{FF2B5EF4-FFF2-40B4-BE49-F238E27FC236}">
              <a16:creationId xmlns:a16="http://schemas.microsoft.com/office/drawing/2014/main" id="{D84CCACD-91C5-4F79-8596-8991FCDEE0ED}"/>
            </a:ext>
          </a:extLst>
        </xdr:cNvPr>
        <xdr:cNvSpPr/>
      </xdr:nvSpPr>
      <xdr:spPr>
        <a:xfrm>
          <a:off x="4905375" y="41338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19048</xdr:colOff>
      <xdr:row>4</xdr:row>
      <xdr:rowOff>57149</xdr:rowOff>
    </xdr:from>
    <xdr:to>
      <xdr:col>11</xdr:col>
      <xdr:colOff>4476</xdr:colOff>
      <xdr:row>48</xdr:row>
      <xdr:rowOff>123825</xdr:rowOff>
    </xdr:to>
    <xdr:pic>
      <xdr:nvPicPr>
        <xdr:cNvPr id="2" name="Image 1">
          <a:extLst>
            <a:ext uri="{FF2B5EF4-FFF2-40B4-BE49-F238E27FC236}">
              <a16:creationId xmlns:a16="http://schemas.microsoft.com/office/drawing/2014/main" id="{758C2AC4-C0EC-46CA-B6F2-F9A32F0B5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43048" y="895349"/>
          <a:ext cx="6843428" cy="8448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66675</xdr:colOff>
      <xdr:row>25</xdr:row>
      <xdr:rowOff>57150</xdr:rowOff>
    </xdr:from>
    <xdr:to>
      <xdr:col>6</xdr:col>
      <xdr:colOff>174675</xdr:colOff>
      <xdr:row>25</xdr:row>
      <xdr:rowOff>165150</xdr:rowOff>
    </xdr:to>
    <xdr:sp macro="" textlink="">
      <xdr:nvSpPr>
        <xdr:cNvPr id="3" name="Ellipse 2">
          <a:hlinkClick xmlns:r="http://schemas.openxmlformats.org/officeDocument/2006/relationships" r:id="rId2" tooltip="Bassens"/>
          <a:extLst>
            <a:ext uri="{FF2B5EF4-FFF2-40B4-BE49-F238E27FC236}">
              <a16:creationId xmlns:a16="http://schemas.microsoft.com/office/drawing/2014/main" id="{4E721145-2AE1-4988-8EA5-DF7811D9B2DF}"/>
            </a:ext>
          </a:extLst>
        </xdr:cNvPr>
        <xdr:cNvSpPr/>
      </xdr:nvSpPr>
      <xdr:spPr>
        <a:xfrm>
          <a:off x="4638675" y="48958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314325</xdr:colOff>
      <xdr:row>27</xdr:row>
      <xdr:rowOff>104775</xdr:rowOff>
    </xdr:from>
    <xdr:to>
      <xdr:col>5</xdr:col>
      <xdr:colOff>422325</xdr:colOff>
      <xdr:row>28</xdr:row>
      <xdr:rowOff>22275</xdr:rowOff>
    </xdr:to>
    <xdr:sp macro="" textlink="">
      <xdr:nvSpPr>
        <xdr:cNvPr id="4" name="Ellipse 3">
          <a:hlinkClick xmlns:r="http://schemas.openxmlformats.org/officeDocument/2006/relationships" r:id="rId3" tooltip="Beau Désert"/>
          <a:extLst>
            <a:ext uri="{FF2B5EF4-FFF2-40B4-BE49-F238E27FC236}">
              <a16:creationId xmlns:a16="http://schemas.microsoft.com/office/drawing/2014/main" id="{AEEB25A4-72AE-453F-993E-87E813AF428C}"/>
            </a:ext>
          </a:extLst>
        </xdr:cNvPr>
        <xdr:cNvSpPr/>
      </xdr:nvSpPr>
      <xdr:spPr>
        <a:xfrm>
          <a:off x="4124325" y="53244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666750</xdr:colOff>
      <xdr:row>27</xdr:row>
      <xdr:rowOff>47625</xdr:rowOff>
    </xdr:from>
    <xdr:to>
      <xdr:col>6</xdr:col>
      <xdr:colOff>12750</xdr:colOff>
      <xdr:row>27</xdr:row>
      <xdr:rowOff>155625</xdr:rowOff>
    </xdr:to>
    <xdr:sp macro="" textlink="">
      <xdr:nvSpPr>
        <xdr:cNvPr id="5" name="Ellipse 4">
          <a:hlinkClick xmlns:r="http://schemas.openxmlformats.org/officeDocument/2006/relationships" r:id="rId4" tooltip="Bordeaux"/>
          <a:extLst>
            <a:ext uri="{FF2B5EF4-FFF2-40B4-BE49-F238E27FC236}">
              <a16:creationId xmlns:a16="http://schemas.microsoft.com/office/drawing/2014/main" id="{40361698-70A2-4800-983F-336842A6409B}"/>
            </a:ext>
          </a:extLst>
        </xdr:cNvPr>
        <xdr:cNvSpPr/>
      </xdr:nvSpPr>
      <xdr:spPr>
        <a:xfrm>
          <a:off x="4476750" y="52673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209550</xdr:colOff>
      <xdr:row>25</xdr:row>
      <xdr:rowOff>76200</xdr:rowOff>
    </xdr:from>
    <xdr:to>
      <xdr:col>6</xdr:col>
      <xdr:colOff>317550</xdr:colOff>
      <xdr:row>25</xdr:row>
      <xdr:rowOff>184200</xdr:rowOff>
    </xdr:to>
    <xdr:sp macro="" textlink="">
      <xdr:nvSpPr>
        <xdr:cNvPr id="6" name="Ellipse 5">
          <a:hlinkClick xmlns:r="http://schemas.openxmlformats.org/officeDocument/2006/relationships" r:id="rId5" tooltip="Carbon-Blanc"/>
          <a:extLst>
            <a:ext uri="{FF2B5EF4-FFF2-40B4-BE49-F238E27FC236}">
              <a16:creationId xmlns:a16="http://schemas.microsoft.com/office/drawing/2014/main" id="{8A96F58C-9DEE-4B29-A89E-43201D974CE1}"/>
            </a:ext>
          </a:extLst>
        </xdr:cNvPr>
        <xdr:cNvSpPr/>
      </xdr:nvSpPr>
      <xdr:spPr>
        <a:xfrm>
          <a:off x="4781550" y="49149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342900</xdr:colOff>
      <xdr:row>37</xdr:row>
      <xdr:rowOff>57150</xdr:rowOff>
    </xdr:from>
    <xdr:to>
      <xdr:col>2</xdr:col>
      <xdr:colOff>450900</xdr:colOff>
      <xdr:row>37</xdr:row>
      <xdr:rowOff>165150</xdr:rowOff>
    </xdr:to>
    <xdr:sp macro="" textlink="">
      <xdr:nvSpPr>
        <xdr:cNvPr id="7" name="Ellipse 6">
          <a:hlinkClick xmlns:r="http://schemas.openxmlformats.org/officeDocument/2006/relationships" r:id="rId6" tooltip="Cazaux"/>
          <a:extLst>
            <a:ext uri="{FF2B5EF4-FFF2-40B4-BE49-F238E27FC236}">
              <a16:creationId xmlns:a16="http://schemas.microsoft.com/office/drawing/2014/main" id="{C533CEFF-CCCF-4395-957F-D24C77E0279C}"/>
            </a:ext>
          </a:extLst>
        </xdr:cNvPr>
        <xdr:cNvSpPr/>
      </xdr:nvSpPr>
      <xdr:spPr>
        <a:xfrm>
          <a:off x="1866900" y="71818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381000</xdr:colOff>
      <xdr:row>35</xdr:row>
      <xdr:rowOff>142875</xdr:rowOff>
    </xdr:from>
    <xdr:to>
      <xdr:col>2</xdr:col>
      <xdr:colOff>489000</xdr:colOff>
      <xdr:row>36</xdr:row>
      <xdr:rowOff>60375</xdr:rowOff>
    </xdr:to>
    <xdr:sp macro="" textlink="">
      <xdr:nvSpPr>
        <xdr:cNvPr id="8" name="Ellipse 7">
          <a:hlinkClick xmlns:r="http://schemas.openxmlformats.org/officeDocument/2006/relationships" r:id="rId7" tooltip="Le Courneau"/>
          <a:extLst>
            <a:ext uri="{FF2B5EF4-FFF2-40B4-BE49-F238E27FC236}">
              <a16:creationId xmlns:a16="http://schemas.microsoft.com/office/drawing/2014/main" id="{2BFFDCD7-048B-4CC6-9E1D-C2529E37113D}"/>
            </a:ext>
          </a:extLst>
        </xdr:cNvPr>
        <xdr:cNvSpPr/>
      </xdr:nvSpPr>
      <xdr:spPr>
        <a:xfrm>
          <a:off x="1905000" y="68865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609600</xdr:colOff>
      <xdr:row>25</xdr:row>
      <xdr:rowOff>9525</xdr:rowOff>
    </xdr:from>
    <xdr:to>
      <xdr:col>7</xdr:col>
      <xdr:colOff>717600</xdr:colOff>
      <xdr:row>25</xdr:row>
      <xdr:rowOff>117525</xdr:rowOff>
    </xdr:to>
    <xdr:sp macro="" textlink="">
      <xdr:nvSpPr>
        <xdr:cNvPr id="9" name="Ellipse 8">
          <a:hlinkClick xmlns:r="http://schemas.openxmlformats.org/officeDocument/2006/relationships" r:id="rId8" tooltip="Libourne"/>
          <a:extLst>
            <a:ext uri="{FF2B5EF4-FFF2-40B4-BE49-F238E27FC236}">
              <a16:creationId xmlns:a16="http://schemas.microsoft.com/office/drawing/2014/main" id="{8AA947AD-64E4-4E9B-81F6-2A4528EF64B6}"/>
            </a:ext>
          </a:extLst>
        </xdr:cNvPr>
        <xdr:cNvSpPr/>
      </xdr:nvSpPr>
      <xdr:spPr>
        <a:xfrm>
          <a:off x="5943600" y="48482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133350</xdr:colOff>
      <xdr:row>27</xdr:row>
      <xdr:rowOff>114300</xdr:rowOff>
    </xdr:from>
    <xdr:to>
      <xdr:col>5</xdr:col>
      <xdr:colOff>241350</xdr:colOff>
      <xdr:row>28</xdr:row>
      <xdr:rowOff>31800</xdr:rowOff>
    </xdr:to>
    <xdr:sp macro="" textlink="">
      <xdr:nvSpPr>
        <xdr:cNvPr id="10" name="Ellipse 9">
          <a:hlinkClick xmlns:r="http://schemas.openxmlformats.org/officeDocument/2006/relationships" r:id="rId9" tooltip="Mérignac"/>
          <a:extLst>
            <a:ext uri="{FF2B5EF4-FFF2-40B4-BE49-F238E27FC236}">
              <a16:creationId xmlns:a16="http://schemas.microsoft.com/office/drawing/2014/main" id="{26DEE934-539A-4AC5-B189-F8CDC24E976F}"/>
            </a:ext>
          </a:extLst>
        </xdr:cNvPr>
        <xdr:cNvSpPr/>
      </xdr:nvSpPr>
      <xdr:spPr>
        <a:xfrm>
          <a:off x="3943350" y="5334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695325</xdr:colOff>
      <xdr:row>15</xdr:row>
      <xdr:rowOff>152400</xdr:rowOff>
    </xdr:from>
    <xdr:to>
      <xdr:col>5</xdr:col>
      <xdr:colOff>41325</xdr:colOff>
      <xdr:row>16</xdr:row>
      <xdr:rowOff>69900</xdr:rowOff>
    </xdr:to>
    <xdr:sp macro="" textlink="">
      <xdr:nvSpPr>
        <xdr:cNvPr id="11" name="Ellipse 10">
          <a:hlinkClick xmlns:r="http://schemas.openxmlformats.org/officeDocument/2006/relationships" r:id="rId10" tooltip="Pauillac"/>
          <a:extLst>
            <a:ext uri="{FF2B5EF4-FFF2-40B4-BE49-F238E27FC236}">
              <a16:creationId xmlns:a16="http://schemas.microsoft.com/office/drawing/2014/main" id="{1665A260-700D-405C-8A9F-F7C39CAAF76A}"/>
            </a:ext>
          </a:extLst>
        </xdr:cNvPr>
        <xdr:cNvSpPr/>
      </xdr:nvSpPr>
      <xdr:spPr>
        <a:xfrm>
          <a:off x="3743325" y="30861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514350</xdr:colOff>
      <xdr:row>24</xdr:row>
      <xdr:rowOff>142875</xdr:rowOff>
    </xdr:from>
    <xdr:to>
      <xdr:col>6</xdr:col>
      <xdr:colOff>622350</xdr:colOff>
      <xdr:row>25</xdr:row>
      <xdr:rowOff>60375</xdr:rowOff>
    </xdr:to>
    <xdr:sp macro="" textlink="">
      <xdr:nvSpPr>
        <xdr:cNvPr id="12" name="Ellipse 11">
          <a:hlinkClick xmlns:r="http://schemas.openxmlformats.org/officeDocument/2006/relationships" r:id="rId11" tooltip="Saint-Loubès"/>
          <a:extLst>
            <a:ext uri="{FF2B5EF4-FFF2-40B4-BE49-F238E27FC236}">
              <a16:creationId xmlns:a16="http://schemas.microsoft.com/office/drawing/2014/main" id="{0EC4E8B0-0FE9-4512-A524-E382514AF6C8}"/>
            </a:ext>
          </a:extLst>
        </xdr:cNvPr>
        <xdr:cNvSpPr/>
      </xdr:nvSpPr>
      <xdr:spPr>
        <a:xfrm>
          <a:off x="5086350" y="47910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9525</xdr:colOff>
      <xdr:row>24</xdr:row>
      <xdr:rowOff>180975</xdr:rowOff>
    </xdr:from>
    <xdr:to>
      <xdr:col>7</xdr:col>
      <xdr:colOff>117525</xdr:colOff>
      <xdr:row>25</xdr:row>
      <xdr:rowOff>98475</xdr:rowOff>
    </xdr:to>
    <xdr:sp macro="" textlink="">
      <xdr:nvSpPr>
        <xdr:cNvPr id="14" name="Ellipse 13">
          <a:hlinkClick xmlns:r="http://schemas.openxmlformats.org/officeDocument/2006/relationships" r:id="rId12" tooltip="Saint-Sulpice (Izon)"/>
          <a:extLst>
            <a:ext uri="{FF2B5EF4-FFF2-40B4-BE49-F238E27FC236}">
              <a16:creationId xmlns:a16="http://schemas.microsoft.com/office/drawing/2014/main" id="{CDC3732F-9EA6-423E-8C40-242A88AD9039}"/>
            </a:ext>
          </a:extLst>
        </xdr:cNvPr>
        <xdr:cNvSpPr/>
      </xdr:nvSpPr>
      <xdr:spPr>
        <a:xfrm>
          <a:off x="5343525" y="48291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200025</xdr:colOff>
      <xdr:row>26</xdr:row>
      <xdr:rowOff>95250</xdr:rowOff>
    </xdr:from>
    <xdr:to>
      <xdr:col>4</xdr:col>
      <xdr:colOff>308025</xdr:colOff>
      <xdr:row>27</xdr:row>
      <xdr:rowOff>12750</xdr:rowOff>
    </xdr:to>
    <xdr:sp macro="" textlink="">
      <xdr:nvSpPr>
        <xdr:cNvPr id="15" name="Ellipse 14">
          <a:hlinkClick xmlns:r="http://schemas.openxmlformats.org/officeDocument/2006/relationships" r:id="rId13" tooltip="Souge-Champ-de-Tir"/>
          <a:extLst>
            <a:ext uri="{FF2B5EF4-FFF2-40B4-BE49-F238E27FC236}">
              <a16:creationId xmlns:a16="http://schemas.microsoft.com/office/drawing/2014/main" id="{37A8B680-903F-42DD-A63E-E18AAC60BDF3}"/>
            </a:ext>
          </a:extLst>
        </xdr:cNvPr>
        <xdr:cNvSpPr/>
      </xdr:nvSpPr>
      <xdr:spPr>
        <a:xfrm>
          <a:off x="3248025" y="51244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390525</xdr:colOff>
      <xdr:row>20</xdr:row>
      <xdr:rowOff>87630</xdr:rowOff>
    </xdr:from>
    <xdr:to>
      <xdr:col>5</xdr:col>
      <xdr:colOff>496620</xdr:colOff>
      <xdr:row>21</xdr:row>
      <xdr:rowOff>1320</xdr:rowOff>
    </xdr:to>
    <xdr:sp macro="" textlink="">
      <xdr:nvSpPr>
        <xdr:cNvPr id="16" name="Ellipse 15">
          <a:hlinkClick xmlns:r="http://schemas.openxmlformats.org/officeDocument/2006/relationships" r:id="rId14" tooltip="Furt"/>
          <a:extLst>
            <a:ext uri="{FF2B5EF4-FFF2-40B4-BE49-F238E27FC236}">
              <a16:creationId xmlns:a16="http://schemas.microsoft.com/office/drawing/2014/main" id="{7F793601-BE03-4BFB-98A7-510ECDC6401B}"/>
            </a:ext>
          </a:extLst>
        </xdr:cNvPr>
        <xdr:cNvSpPr/>
      </xdr:nvSpPr>
      <xdr:spPr>
        <a:xfrm>
          <a:off x="4200525" y="3973830"/>
          <a:ext cx="106095" cy="10419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240030</xdr:colOff>
      <xdr:row>18</xdr:row>
      <xdr:rowOff>41910</xdr:rowOff>
    </xdr:from>
    <xdr:to>
      <xdr:col>5</xdr:col>
      <xdr:colOff>348030</xdr:colOff>
      <xdr:row>18</xdr:row>
      <xdr:rowOff>148005</xdr:rowOff>
    </xdr:to>
    <xdr:sp macro="" textlink="">
      <xdr:nvSpPr>
        <xdr:cNvPr id="17" name="Ellipse 16">
          <a:hlinkClick xmlns:r="http://schemas.openxmlformats.org/officeDocument/2006/relationships" r:id="rId15" tooltip="Blaye"/>
          <a:extLst>
            <a:ext uri="{FF2B5EF4-FFF2-40B4-BE49-F238E27FC236}">
              <a16:creationId xmlns:a16="http://schemas.microsoft.com/office/drawing/2014/main" id="{8169A142-78CB-49E0-B3D8-4EDFD133CAF7}"/>
            </a:ext>
          </a:extLst>
        </xdr:cNvPr>
        <xdr:cNvSpPr/>
      </xdr:nvSpPr>
      <xdr:spPr>
        <a:xfrm>
          <a:off x="4050030" y="3547110"/>
          <a:ext cx="108000" cy="106095"/>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171450</xdr:colOff>
      <xdr:row>25</xdr:row>
      <xdr:rowOff>95250</xdr:rowOff>
    </xdr:from>
    <xdr:to>
      <xdr:col>7</xdr:col>
      <xdr:colOff>279450</xdr:colOff>
      <xdr:row>26</xdr:row>
      <xdr:rowOff>12750</xdr:rowOff>
    </xdr:to>
    <xdr:sp macro="" textlink="">
      <xdr:nvSpPr>
        <xdr:cNvPr id="19" name="Ellipse 18">
          <a:hlinkClick xmlns:r="http://schemas.openxmlformats.org/officeDocument/2006/relationships" r:id="rId16" tooltip="Saint-Pardon"/>
          <a:extLst>
            <a:ext uri="{FF2B5EF4-FFF2-40B4-BE49-F238E27FC236}">
              <a16:creationId xmlns:a16="http://schemas.microsoft.com/office/drawing/2014/main" id="{704D945A-A5AE-486E-A644-777F28ADDF66}"/>
            </a:ext>
          </a:extLst>
        </xdr:cNvPr>
        <xdr:cNvSpPr/>
      </xdr:nvSpPr>
      <xdr:spPr>
        <a:xfrm>
          <a:off x="5505450" y="49339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552450</xdr:colOff>
      <xdr:row>28</xdr:row>
      <xdr:rowOff>123825</xdr:rowOff>
    </xdr:from>
    <xdr:to>
      <xdr:col>5</xdr:col>
      <xdr:colOff>660450</xdr:colOff>
      <xdr:row>29</xdr:row>
      <xdr:rowOff>41325</xdr:rowOff>
    </xdr:to>
    <xdr:sp macro="" textlink="">
      <xdr:nvSpPr>
        <xdr:cNvPr id="18" name="Ellipse 17">
          <a:hlinkClick xmlns:r="http://schemas.openxmlformats.org/officeDocument/2006/relationships" r:id="rId17" tooltip="Talence"/>
          <a:extLst>
            <a:ext uri="{FF2B5EF4-FFF2-40B4-BE49-F238E27FC236}">
              <a16:creationId xmlns:a16="http://schemas.microsoft.com/office/drawing/2014/main" id="{C7DBEAC1-EACB-49F5-8555-5E60B24AACD2}"/>
            </a:ext>
          </a:extLst>
        </xdr:cNvPr>
        <xdr:cNvSpPr/>
      </xdr:nvSpPr>
      <xdr:spPr>
        <a:xfrm>
          <a:off x="4362450" y="55340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95250</xdr:colOff>
      <xdr:row>26</xdr:row>
      <xdr:rowOff>66675</xdr:rowOff>
    </xdr:from>
    <xdr:to>
      <xdr:col>6</xdr:col>
      <xdr:colOff>203250</xdr:colOff>
      <xdr:row>26</xdr:row>
      <xdr:rowOff>174675</xdr:rowOff>
    </xdr:to>
    <xdr:sp macro="" textlink="">
      <xdr:nvSpPr>
        <xdr:cNvPr id="20" name="Ellipse 19">
          <a:hlinkClick xmlns:r="http://schemas.openxmlformats.org/officeDocument/2006/relationships" r:id="rId18" tooltip="Lormont"/>
          <a:extLst>
            <a:ext uri="{FF2B5EF4-FFF2-40B4-BE49-F238E27FC236}">
              <a16:creationId xmlns:a16="http://schemas.microsoft.com/office/drawing/2014/main" id="{09CDEDE8-F6E6-4A5F-BBCD-71E129CC5453}"/>
            </a:ext>
          </a:extLst>
        </xdr:cNvPr>
        <xdr:cNvSpPr/>
      </xdr:nvSpPr>
      <xdr:spPr>
        <a:xfrm>
          <a:off x="4667250" y="50958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371475</xdr:colOff>
      <xdr:row>46</xdr:row>
      <xdr:rowOff>19050</xdr:rowOff>
    </xdr:from>
    <xdr:to>
      <xdr:col>7</xdr:col>
      <xdr:colOff>479475</xdr:colOff>
      <xdr:row>46</xdr:row>
      <xdr:rowOff>127050</xdr:rowOff>
    </xdr:to>
    <xdr:sp macro="" textlink="">
      <xdr:nvSpPr>
        <xdr:cNvPr id="21" name="Ellipse 20">
          <a:hlinkClick xmlns:r="http://schemas.openxmlformats.org/officeDocument/2006/relationships" r:id="rId19" tooltip="Captieux"/>
          <a:extLst>
            <a:ext uri="{FF2B5EF4-FFF2-40B4-BE49-F238E27FC236}">
              <a16:creationId xmlns:a16="http://schemas.microsoft.com/office/drawing/2014/main" id="{E9B12464-7EC1-48D5-9010-CF265BC04954}"/>
            </a:ext>
          </a:extLst>
        </xdr:cNvPr>
        <xdr:cNvSpPr/>
      </xdr:nvSpPr>
      <xdr:spPr>
        <a:xfrm>
          <a:off x="5705475" y="88582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352425</xdr:colOff>
      <xdr:row>21</xdr:row>
      <xdr:rowOff>19050</xdr:rowOff>
    </xdr:from>
    <xdr:to>
      <xdr:col>8</xdr:col>
      <xdr:colOff>460425</xdr:colOff>
      <xdr:row>21</xdr:row>
      <xdr:rowOff>127050</xdr:rowOff>
    </xdr:to>
    <xdr:sp macro="" textlink="">
      <xdr:nvSpPr>
        <xdr:cNvPr id="22" name="Ellipse 21">
          <a:hlinkClick xmlns:r="http://schemas.openxmlformats.org/officeDocument/2006/relationships" r:id="rId20" tooltip="Libourne"/>
          <a:extLst>
            <a:ext uri="{FF2B5EF4-FFF2-40B4-BE49-F238E27FC236}">
              <a16:creationId xmlns:a16="http://schemas.microsoft.com/office/drawing/2014/main" id="{E7CFEF52-F7B9-4BFB-A527-9708DEBB95E0}"/>
            </a:ext>
          </a:extLst>
        </xdr:cNvPr>
        <xdr:cNvSpPr/>
      </xdr:nvSpPr>
      <xdr:spPr>
        <a:xfrm>
          <a:off x="6448425" y="40957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9525</xdr:colOff>
      <xdr:row>4</xdr:row>
      <xdr:rowOff>9525</xdr:rowOff>
    </xdr:from>
    <xdr:to>
      <xdr:col>11</xdr:col>
      <xdr:colOff>22383</xdr:colOff>
      <xdr:row>35</xdr:row>
      <xdr:rowOff>104775</xdr:rowOff>
    </xdr:to>
    <xdr:pic>
      <xdr:nvPicPr>
        <xdr:cNvPr id="2" name="Image 1">
          <a:extLst>
            <a:ext uri="{FF2B5EF4-FFF2-40B4-BE49-F238E27FC236}">
              <a16:creationId xmlns:a16="http://schemas.microsoft.com/office/drawing/2014/main" id="{535142A4-0B7D-4536-8FAD-E29777C4C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33525" y="847725"/>
          <a:ext cx="6870858" cy="600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361950</xdr:colOff>
      <xdr:row>28</xdr:row>
      <xdr:rowOff>152400</xdr:rowOff>
    </xdr:from>
    <xdr:to>
      <xdr:col>4</xdr:col>
      <xdr:colOff>469950</xdr:colOff>
      <xdr:row>29</xdr:row>
      <xdr:rowOff>69900</xdr:rowOff>
    </xdr:to>
    <xdr:sp macro="" textlink="">
      <xdr:nvSpPr>
        <xdr:cNvPr id="3" name="Ellipse 2">
          <a:hlinkClick xmlns:r="http://schemas.openxmlformats.org/officeDocument/2006/relationships" r:id="rId2" tooltip="Dax"/>
          <a:extLst>
            <a:ext uri="{FF2B5EF4-FFF2-40B4-BE49-F238E27FC236}">
              <a16:creationId xmlns:a16="http://schemas.microsoft.com/office/drawing/2014/main" id="{39F3DC48-7EEC-435D-ACA1-F2EE50B60366}"/>
            </a:ext>
          </a:extLst>
        </xdr:cNvPr>
        <xdr:cNvSpPr/>
      </xdr:nvSpPr>
      <xdr:spPr>
        <a:xfrm>
          <a:off x="3409950" y="55626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390525</xdr:colOff>
      <xdr:row>13</xdr:row>
      <xdr:rowOff>161925</xdr:rowOff>
    </xdr:from>
    <xdr:to>
      <xdr:col>3</xdr:col>
      <xdr:colOff>498525</xdr:colOff>
      <xdr:row>14</xdr:row>
      <xdr:rowOff>79425</xdr:rowOff>
    </xdr:to>
    <xdr:sp macro="" textlink="">
      <xdr:nvSpPr>
        <xdr:cNvPr id="4" name="Ellipse 3">
          <a:hlinkClick xmlns:r="http://schemas.openxmlformats.org/officeDocument/2006/relationships" r:id="rId3" tooltip="Mimizan"/>
          <a:extLst>
            <a:ext uri="{FF2B5EF4-FFF2-40B4-BE49-F238E27FC236}">
              <a16:creationId xmlns:a16="http://schemas.microsoft.com/office/drawing/2014/main" id="{69D0F75C-8EA8-4B3E-B2E8-81862396D83E}"/>
            </a:ext>
          </a:extLst>
        </xdr:cNvPr>
        <xdr:cNvSpPr/>
      </xdr:nvSpPr>
      <xdr:spPr>
        <a:xfrm>
          <a:off x="2676525" y="27146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152400</xdr:colOff>
      <xdr:row>12</xdr:row>
      <xdr:rowOff>85725</xdr:rowOff>
    </xdr:from>
    <xdr:to>
      <xdr:col>4</xdr:col>
      <xdr:colOff>260400</xdr:colOff>
      <xdr:row>13</xdr:row>
      <xdr:rowOff>3225</xdr:rowOff>
    </xdr:to>
    <xdr:sp macro="" textlink="">
      <xdr:nvSpPr>
        <xdr:cNvPr id="5" name="Ellipse 4">
          <a:hlinkClick xmlns:r="http://schemas.openxmlformats.org/officeDocument/2006/relationships" r:id="rId4" tooltip="Pontenx-les-Forges"/>
          <a:extLst>
            <a:ext uri="{FF2B5EF4-FFF2-40B4-BE49-F238E27FC236}">
              <a16:creationId xmlns:a16="http://schemas.microsoft.com/office/drawing/2014/main" id="{25FF58C2-EC23-4073-9EBD-CABE7EAB086A}"/>
            </a:ext>
          </a:extLst>
        </xdr:cNvPr>
        <xdr:cNvSpPr/>
      </xdr:nvSpPr>
      <xdr:spPr>
        <a:xfrm>
          <a:off x="3200400" y="24479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209550</xdr:colOff>
      <xdr:row>16</xdr:row>
      <xdr:rowOff>104775</xdr:rowOff>
    </xdr:from>
    <xdr:to>
      <xdr:col>7</xdr:col>
      <xdr:colOff>317550</xdr:colOff>
      <xdr:row>17</xdr:row>
      <xdr:rowOff>22275</xdr:rowOff>
    </xdr:to>
    <xdr:sp macro="" textlink="">
      <xdr:nvSpPr>
        <xdr:cNvPr id="6" name="Ellipse 5">
          <a:hlinkClick xmlns:r="http://schemas.openxmlformats.org/officeDocument/2006/relationships" r:id="rId5" tooltip="Labrit"/>
          <a:extLst>
            <a:ext uri="{FF2B5EF4-FFF2-40B4-BE49-F238E27FC236}">
              <a16:creationId xmlns:a16="http://schemas.microsoft.com/office/drawing/2014/main" id="{23CFCB47-C9B3-47B4-8480-846A7DABAECC}"/>
            </a:ext>
          </a:extLst>
        </xdr:cNvPr>
        <xdr:cNvSpPr/>
      </xdr:nvSpPr>
      <xdr:spPr>
        <a:xfrm>
          <a:off x="5543550" y="32289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704850</xdr:colOff>
      <xdr:row>19</xdr:row>
      <xdr:rowOff>114300</xdr:rowOff>
    </xdr:from>
    <xdr:to>
      <xdr:col>6</xdr:col>
      <xdr:colOff>50850</xdr:colOff>
      <xdr:row>20</xdr:row>
      <xdr:rowOff>31800</xdr:rowOff>
    </xdr:to>
    <xdr:sp macro="" textlink="">
      <xdr:nvSpPr>
        <xdr:cNvPr id="7" name="Ellipse 6">
          <a:hlinkClick xmlns:r="http://schemas.openxmlformats.org/officeDocument/2006/relationships" r:id="rId6" tooltip="Arengosse"/>
          <a:extLst>
            <a:ext uri="{FF2B5EF4-FFF2-40B4-BE49-F238E27FC236}">
              <a16:creationId xmlns:a16="http://schemas.microsoft.com/office/drawing/2014/main" id="{EF3690CD-DC51-411C-93EA-9991C8600FB2}"/>
            </a:ext>
          </a:extLst>
        </xdr:cNvPr>
        <xdr:cNvSpPr/>
      </xdr:nvSpPr>
      <xdr:spPr>
        <a:xfrm>
          <a:off x="4514850" y="3810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571500</xdr:colOff>
      <xdr:row>13</xdr:row>
      <xdr:rowOff>66675</xdr:rowOff>
    </xdr:from>
    <xdr:to>
      <xdr:col>3</xdr:col>
      <xdr:colOff>679500</xdr:colOff>
      <xdr:row>13</xdr:row>
      <xdr:rowOff>174675</xdr:rowOff>
    </xdr:to>
    <xdr:sp macro="" textlink="">
      <xdr:nvSpPr>
        <xdr:cNvPr id="8" name="Ellipse 7">
          <a:hlinkClick xmlns:r="http://schemas.openxmlformats.org/officeDocument/2006/relationships" r:id="rId7" tooltip="Aureilhan"/>
          <a:extLst>
            <a:ext uri="{FF2B5EF4-FFF2-40B4-BE49-F238E27FC236}">
              <a16:creationId xmlns:a16="http://schemas.microsoft.com/office/drawing/2014/main" id="{955CA66F-F165-4EF9-AFA2-EE70329E250B}"/>
            </a:ext>
          </a:extLst>
        </xdr:cNvPr>
        <xdr:cNvSpPr/>
      </xdr:nvSpPr>
      <xdr:spPr>
        <a:xfrm>
          <a:off x="2857500" y="26193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419100</xdr:colOff>
      <xdr:row>15</xdr:row>
      <xdr:rowOff>133350</xdr:rowOff>
    </xdr:from>
    <xdr:to>
      <xdr:col>3</xdr:col>
      <xdr:colOff>527100</xdr:colOff>
      <xdr:row>16</xdr:row>
      <xdr:rowOff>50850</xdr:rowOff>
    </xdr:to>
    <xdr:sp macro="" textlink="">
      <xdr:nvSpPr>
        <xdr:cNvPr id="9" name="Ellipse 8">
          <a:hlinkClick xmlns:r="http://schemas.openxmlformats.org/officeDocument/2006/relationships" r:id="rId8" tooltip="Bias"/>
          <a:extLst>
            <a:ext uri="{FF2B5EF4-FFF2-40B4-BE49-F238E27FC236}">
              <a16:creationId xmlns:a16="http://schemas.microsoft.com/office/drawing/2014/main" id="{6EB44E95-541B-46E9-960E-65D6EEF5E946}"/>
            </a:ext>
          </a:extLst>
        </xdr:cNvPr>
        <xdr:cNvSpPr/>
      </xdr:nvSpPr>
      <xdr:spPr>
        <a:xfrm>
          <a:off x="2705100" y="30670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333375</xdr:colOff>
      <xdr:row>12</xdr:row>
      <xdr:rowOff>142875</xdr:rowOff>
    </xdr:from>
    <xdr:to>
      <xdr:col>4</xdr:col>
      <xdr:colOff>441375</xdr:colOff>
      <xdr:row>13</xdr:row>
      <xdr:rowOff>60375</xdr:rowOff>
    </xdr:to>
    <xdr:sp macro="" textlink="">
      <xdr:nvSpPr>
        <xdr:cNvPr id="10" name="Ellipse 9">
          <a:hlinkClick xmlns:r="http://schemas.openxmlformats.org/officeDocument/2006/relationships" r:id="rId9" tooltip="Bourricos"/>
          <a:extLst>
            <a:ext uri="{FF2B5EF4-FFF2-40B4-BE49-F238E27FC236}">
              <a16:creationId xmlns:a16="http://schemas.microsoft.com/office/drawing/2014/main" id="{38FF21D4-FDE1-4610-85B3-395D390E9DFD}"/>
            </a:ext>
          </a:extLst>
        </xdr:cNvPr>
        <xdr:cNvSpPr/>
      </xdr:nvSpPr>
      <xdr:spPr>
        <a:xfrm>
          <a:off x="3381375" y="25050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142875</xdr:colOff>
      <xdr:row>26</xdr:row>
      <xdr:rowOff>38100</xdr:rowOff>
    </xdr:from>
    <xdr:to>
      <xdr:col>4</xdr:col>
      <xdr:colOff>250875</xdr:colOff>
      <xdr:row>26</xdr:row>
      <xdr:rowOff>146100</xdr:rowOff>
    </xdr:to>
    <xdr:sp macro="" textlink="">
      <xdr:nvSpPr>
        <xdr:cNvPr id="11" name="Ellipse 10">
          <a:hlinkClick xmlns:r="http://schemas.openxmlformats.org/officeDocument/2006/relationships" r:id="rId10" tooltip="Candale"/>
          <a:extLst>
            <a:ext uri="{FF2B5EF4-FFF2-40B4-BE49-F238E27FC236}">
              <a16:creationId xmlns:a16="http://schemas.microsoft.com/office/drawing/2014/main" id="{4D207374-BC0A-4410-A5B3-B732037B7704}"/>
            </a:ext>
          </a:extLst>
        </xdr:cNvPr>
        <xdr:cNvSpPr/>
      </xdr:nvSpPr>
      <xdr:spPr>
        <a:xfrm>
          <a:off x="3190875" y="50673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9525</xdr:colOff>
      <xdr:row>23</xdr:row>
      <xdr:rowOff>123825</xdr:rowOff>
    </xdr:from>
    <xdr:to>
      <xdr:col>4</xdr:col>
      <xdr:colOff>117525</xdr:colOff>
      <xdr:row>24</xdr:row>
      <xdr:rowOff>41325</xdr:rowOff>
    </xdr:to>
    <xdr:sp macro="" textlink="">
      <xdr:nvSpPr>
        <xdr:cNvPr id="12" name="Ellipse 11">
          <a:hlinkClick xmlns:r="http://schemas.openxmlformats.org/officeDocument/2006/relationships" r:id="rId11" tooltip="Castets"/>
          <a:extLst>
            <a:ext uri="{FF2B5EF4-FFF2-40B4-BE49-F238E27FC236}">
              <a16:creationId xmlns:a16="http://schemas.microsoft.com/office/drawing/2014/main" id="{AB927B40-63DF-427E-94DF-E1410F9D2600}"/>
            </a:ext>
          </a:extLst>
        </xdr:cNvPr>
        <xdr:cNvSpPr/>
      </xdr:nvSpPr>
      <xdr:spPr>
        <a:xfrm>
          <a:off x="3057525" y="45815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95250</xdr:colOff>
      <xdr:row>21</xdr:row>
      <xdr:rowOff>76200</xdr:rowOff>
    </xdr:from>
    <xdr:to>
      <xdr:col>6</xdr:col>
      <xdr:colOff>203250</xdr:colOff>
      <xdr:row>21</xdr:row>
      <xdr:rowOff>184200</xdr:rowOff>
    </xdr:to>
    <xdr:sp macro="" textlink="">
      <xdr:nvSpPr>
        <xdr:cNvPr id="13" name="Ellipse 12">
          <a:hlinkClick xmlns:r="http://schemas.openxmlformats.org/officeDocument/2006/relationships" r:id="rId12" tooltip="Houillès"/>
          <a:extLst>
            <a:ext uri="{FF2B5EF4-FFF2-40B4-BE49-F238E27FC236}">
              <a16:creationId xmlns:a16="http://schemas.microsoft.com/office/drawing/2014/main" id="{4BAB7939-E754-4091-AB04-718D9CEB0923}"/>
            </a:ext>
          </a:extLst>
        </xdr:cNvPr>
        <xdr:cNvSpPr/>
      </xdr:nvSpPr>
      <xdr:spPr>
        <a:xfrm>
          <a:off x="4667250" y="41529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666750</xdr:colOff>
      <xdr:row>11</xdr:row>
      <xdr:rowOff>123825</xdr:rowOff>
    </xdr:from>
    <xdr:to>
      <xdr:col>4</xdr:col>
      <xdr:colOff>12750</xdr:colOff>
      <xdr:row>12</xdr:row>
      <xdr:rowOff>41325</xdr:rowOff>
    </xdr:to>
    <xdr:sp macro="" textlink="">
      <xdr:nvSpPr>
        <xdr:cNvPr id="14" name="Ellipse 13">
          <a:hlinkClick xmlns:r="http://schemas.openxmlformats.org/officeDocument/2006/relationships" r:id="rId13" tooltip="La Brouquette"/>
          <a:extLst>
            <a:ext uri="{FF2B5EF4-FFF2-40B4-BE49-F238E27FC236}">
              <a16:creationId xmlns:a16="http://schemas.microsoft.com/office/drawing/2014/main" id="{6C32435C-CE35-4EFB-A424-AF3C046B7DFC}"/>
            </a:ext>
          </a:extLst>
        </xdr:cNvPr>
        <xdr:cNvSpPr/>
      </xdr:nvSpPr>
      <xdr:spPr>
        <a:xfrm>
          <a:off x="2952750" y="22955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276225</xdr:colOff>
      <xdr:row>13</xdr:row>
      <xdr:rowOff>19050</xdr:rowOff>
    </xdr:from>
    <xdr:to>
      <xdr:col>3</xdr:col>
      <xdr:colOff>384225</xdr:colOff>
      <xdr:row>13</xdr:row>
      <xdr:rowOff>127050</xdr:rowOff>
    </xdr:to>
    <xdr:sp macro="" textlink="">
      <xdr:nvSpPr>
        <xdr:cNvPr id="15" name="Ellipse 14">
          <a:hlinkClick xmlns:r="http://schemas.openxmlformats.org/officeDocument/2006/relationships" r:id="rId14" tooltip="Lamanchs"/>
          <a:extLst>
            <a:ext uri="{FF2B5EF4-FFF2-40B4-BE49-F238E27FC236}">
              <a16:creationId xmlns:a16="http://schemas.microsoft.com/office/drawing/2014/main" id="{14490234-F840-499D-A875-E5505B32D48F}"/>
            </a:ext>
          </a:extLst>
        </xdr:cNvPr>
        <xdr:cNvSpPr/>
      </xdr:nvSpPr>
      <xdr:spPr>
        <a:xfrm>
          <a:off x="2562225" y="25717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409575</xdr:colOff>
      <xdr:row>11</xdr:row>
      <xdr:rowOff>76200</xdr:rowOff>
    </xdr:from>
    <xdr:to>
      <xdr:col>3</xdr:col>
      <xdr:colOff>517575</xdr:colOff>
      <xdr:row>11</xdr:row>
      <xdr:rowOff>184200</xdr:rowOff>
    </xdr:to>
    <xdr:sp macro="" textlink="">
      <xdr:nvSpPr>
        <xdr:cNvPr id="16" name="Ellipse 15">
          <a:hlinkClick xmlns:r="http://schemas.openxmlformats.org/officeDocument/2006/relationships" r:id="rId15" tooltip="Les Pleyres"/>
          <a:extLst>
            <a:ext uri="{FF2B5EF4-FFF2-40B4-BE49-F238E27FC236}">
              <a16:creationId xmlns:a16="http://schemas.microsoft.com/office/drawing/2014/main" id="{0BB58449-8A3C-4F8C-8CC3-FEF4957F76E1}"/>
            </a:ext>
          </a:extLst>
        </xdr:cNvPr>
        <xdr:cNvSpPr/>
      </xdr:nvSpPr>
      <xdr:spPr>
        <a:xfrm>
          <a:off x="2695575" y="22479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123825</xdr:colOff>
      <xdr:row>15</xdr:row>
      <xdr:rowOff>57150</xdr:rowOff>
    </xdr:from>
    <xdr:to>
      <xdr:col>6</xdr:col>
      <xdr:colOff>231825</xdr:colOff>
      <xdr:row>15</xdr:row>
      <xdr:rowOff>165150</xdr:rowOff>
    </xdr:to>
    <xdr:sp macro="" textlink="">
      <xdr:nvSpPr>
        <xdr:cNvPr id="17" name="Ellipse 16">
          <a:hlinkClick xmlns:r="http://schemas.openxmlformats.org/officeDocument/2006/relationships" r:id="rId16" tooltip="Sabres"/>
          <a:extLst>
            <a:ext uri="{FF2B5EF4-FFF2-40B4-BE49-F238E27FC236}">
              <a16:creationId xmlns:a16="http://schemas.microsoft.com/office/drawing/2014/main" id="{62FD7C84-5EC1-4C77-8E03-3A7D0A5693CB}"/>
            </a:ext>
          </a:extLst>
        </xdr:cNvPr>
        <xdr:cNvSpPr/>
      </xdr:nvSpPr>
      <xdr:spPr>
        <a:xfrm>
          <a:off x="4695825" y="29908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561975</xdr:colOff>
      <xdr:row>21</xdr:row>
      <xdr:rowOff>104775</xdr:rowOff>
    </xdr:from>
    <xdr:to>
      <xdr:col>7</xdr:col>
      <xdr:colOff>669975</xdr:colOff>
      <xdr:row>22</xdr:row>
      <xdr:rowOff>22275</xdr:rowOff>
    </xdr:to>
    <xdr:sp macro="" textlink="">
      <xdr:nvSpPr>
        <xdr:cNvPr id="18" name="Ellipse 17">
          <a:hlinkClick xmlns:r="http://schemas.openxmlformats.org/officeDocument/2006/relationships" r:id="rId17" tooltip="Saint-Avit"/>
          <a:extLst>
            <a:ext uri="{FF2B5EF4-FFF2-40B4-BE49-F238E27FC236}">
              <a16:creationId xmlns:a16="http://schemas.microsoft.com/office/drawing/2014/main" id="{0DD93D92-9C95-46D0-B44D-6B7DA4BE84B3}"/>
            </a:ext>
          </a:extLst>
        </xdr:cNvPr>
        <xdr:cNvSpPr/>
      </xdr:nvSpPr>
      <xdr:spPr>
        <a:xfrm>
          <a:off x="5895975" y="418147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676275</xdr:colOff>
      <xdr:row>10</xdr:row>
      <xdr:rowOff>47625</xdr:rowOff>
    </xdr:from>
    <xdr:to>
      <xdr:col>7</xdr:col>
      <xdr:colOff>22275</xdr:colOff>
      <xdr:row>10</xdr:row>
      <xdr:rowOff>155625</xdr:rowOff>
    </xdr:to>
    <xdr:sp macro="" textlink="">
      <xdr:nvSpPr>
        <xdr:cNvPr id="19" name="Ellipse 18">
          <a:hlinkClick xmlns:r="http://schemas.openxmlformats.org/officeDocument/2006/relationships" r:id="rId18" tooltip="Sore"/>
          <a:extLst>
            <a:ext uri="{FF2B5EF4-FFF2-40B4-BE49-F238E27FC236}">
              <a16:creationId xmlns:a16="http://schemas.microsoft.com/office/drawing/2014/main" id="{6869D88F-D503-4BBC-86E3-92162DA89014}"/>
            </a:ext>
          </a:extLst>
        </xdr:cNvPr>
        <xdr:cNvSpPr/>
      </xdr:nvSpPr>
      <xdr:spPr>
        <a:xfrm>
          <a:off x="5248275" y="20288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9525</xdr:colOff>
      <xdr:row>27</xdr:row>
      <xdr:rowOff>123825</xdr:rowOff>
    </xdr:from>
    <xdr:to>
      <xdr:col>4</xdr:col>
      <xdr:colOff>117525</xdr:colOff>
      <xdr:row>28</xdr:row>
      <xdr:rowOff>41325</xdr:rowOff>
    </xdr:to>
    <xdr:sp macro="" textlink="">
      <xdr:nvSpPr>
        <xdr:cNvPr id="23" name="Ellipse 22">
          <a:hlinkClick xmlns:r="http://schemas.openxmlformats.org/officeDocument/2006/relationships" r:id="rId19" tooltip="Ardy"/>
          <a:extLst>
            <a:ext uri="{FF2B5EF4-FFF2-40B4-BE49-F238E27FC236}">
              <a16:creationId xmlns:a16="http://schemas.microsoft.com/office/drawing/2014/main" id="{E171F1FD-B930-4FF7-B5BF-AF75CD3915E1}"/>
            </a:ext>
          </a:extLst>
        </xdr:cNvPr>
        <xdr:cNvSpPr/>
      </xdr:nvSpPr>
      <xdr:spPr>
        <a:xfrm>
          <a:off x="3057525" y="5343525"/>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28574</xdr:colOff>
      <xdr:row>3</xdr:row>
      <xdr:rowOff>190499</xdr:rowOff>
    </xdr:from>
    <xdr:to>
      <xdr:col>11</xdr:col>
      <xdr:colOff>12096</xdr:colOff>
      <xdr:row>36</xdr:row>
      <xdr:rowOff>104775</xdr:rowOff>
    </xdr:to>
    <xdr:pic>
      <xdr:nvPicPr>
        <xdr:cNvPr id="2" name="Image 1">
          <a:extLst>
            <a:ext uri="{FF2B5EF4-FFF2-40B4-BE49-F238E27FC236}">
              <a16:creationId xmlns:a16="http://schemas.microsoft.com/office/drawing/2014/main" id="{B1950F8C-F21F-4472-A97C-D6C4D298E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52574" y="838199"/>
          <a:ext cx="6841522" cy="6200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257175</xdr:colOff>
      <xdr:row>14</xdr:row>
      <xdr:rowOff>95250</xdr:rowOff>
    </xdr:from>
    <xdr:to>
      <xdr:col>5</xdr:col>
      <xdr:colOff>365175</xdr:colOff>
      <xdr:row>15</xdr:row>
      <xdr:rowOff>12750</xdr:rowOff>
    </xdr:to>
    <xdr:sp macro="" textlink="">
      <xdr:nvSpPr>
        <xdr:cNvPr id="3" name="Ellipse 2">
          <a:hlinkClick xmlns:r="http://schemas.openxmlformats.org/officeDocument/2006/relationships" r:id="rId2" tooltip="Brest"/>
          <a:extLst>
            <a:ext uri="{FF2B5EF4-FFF2-40B4-BE49-F238E27FC236}">
              <a16:creationId xmlns:a16="http://schemas.microsoft.com/office/drawing/2014/main" id="{19765289-8DE6-4A56-A070-DD6C3B8BB639}"/>
            </a:ext>
          </a:extLst>
        </xdr:cNvPr>
        <xdr:cNvSpPr/>
      </xdr:nvSpPr>
      <xdr:spPr>
        <a:xfrm>
          <a:off x="4067175" y="28384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457200</xdr:colOff>
      <xdr:row>12</xdr:row>
      <xdr:rowOff>171450</xdr:rowOff>
    </xdr:from>
    <xdr:to>
      <xdr:col>6</xdr:col>
      <xdr:colOff>565200</xdr:colOff>
      <xdr:row>13</xdr:row>
      <xdr:rowOff>88950</xdr:rowOff>
    </xdr:to>
    <xdr:sp macro="" textlink="">
      <xdr:nvSpPr>
        <xdr:cNvPr id="4" name="Ellipse 3">
          <a:hlinkClick xmlns:r="http://schemas.openxmlformats.org/officeDocument/2006/relationships" r:id="rId3" tooltip="Landerneau"/>
          <a:extLst>
            <a:ext uri="{FF2B5EF4-FFF2-40B4-BE49-F238E27FC236}">
              <a16:creationId xmlns:a16="http://schemas.microsoft.com/office/drawing/2014/main" id="{1225D768-FD02-4A07-8965-CCC75D8AD22D}"/>
            </a:ext>
          </a:extLst>
        </xdr:cNvPr>
        <xdr:cNvSpPr/>
      </xdr:nvSpPr>
      <xdr:spPr>
        <a:xfrm>
          <a:off x="5029200" y="253365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314325</xdr:colOff>
      <xdr:row>13</xdr:row>
      <xdr:rowOff>114300</xdr:rowOff>
    </xdr:from>
    <xdr:to>
      <xdr:col>5</xdr:col>
      <xdr:colOff>422325</xdr:colOff>
      <xdr:row>14</xdr:row>
      <xdr:rowOff>31800</xdr:rowOff>
    </xdr:to>
    <xdr:sp macro="" textlink="">
      <xdr:nvSpPr>
        <xdr:cNvPr id="5" name="Ellipse 4">
          <a:hlinkClick xmlns:r="http://schemas.openxmlformats.org/officeDocument/2006/relationships" r:id="rId4" tooltip="Caserne de Pontanézen"/>
          <a:extLst>
            <a:ext uri="{FF2B5EF4-FFF2-40B4-BE49-F238E27FC236}">
              <a16:creationId xmlns:a16="http://schemas.microsoft.com/office/drawing/2014/main" id="{15108DB4-D455-4EE2-A88C-285D375E62C4}"/>
            </a:ext>
          </a:extLst>
        </xdr:cNvPr>
        <xdr:cNvSpPr/>
      </xdr:nvSpPr>
      <xdr:spPr>
        <a:xfrm>
          <a:off x="4124325" y="2667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533400</xdr:colOff>
      <xdr:row>12</xdr:row>
      <xdr:rowOff>0</xdr:rowOff>
    </xdr:from>
    <xdr:to>
      <xdr:col>8</xdr:col>
      <xdr:colOff>641400</xdr:colOff>
      <xdr:row>12</xdr:row>
      <xdr:rowOff>108000</xdr:rowOff>
    </xdr:to>
    <xdr:sp macro="" textlink="">
      <xdr:nvSpPr>
        <xdr:cNvPr id="6" name="Ellipse 5">
          <a:hlinkClick xmlns:r="http://schemas.openxmlformats.org/officeDocument/2006/relationships" r:id="rId5" tooltip="Pleyber-Christ"/>
          <a:extLst>
            <a:ext uri="{FF2B5EF4-FFF2-40B4-BE49-F238E27FC236}">
              <a16:creationId xmlns:a16="http://schemas.microsoft.com/office/drawing/2014/main" id="{204F7EBA-38FD-4509-99B8-BBF36488ECF9}"/>
            </a:ext>
          </a:extLst>
        </xdr:cNvPr>
        <xdr:cNvSpPr/>
      </xdr:nvSpPr>
      <xdr:spPr>
        <a:xfrm>
          <a:off x="6629400" y="2362200"/>
          <a:ext cx="108000" cy="1080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95226</xdr:colOff>
      <xdr:row>4</xdr:row>
      <xdr:rowOff>104774</xdr:rowOff>
    </xdr:from>
    <xdr:to>
      <xdr:col>10</xdr:col>
      <xdr:colOff>676583</xdr:colOff>
      <xdr:row>45</xdr:row>
      <xdr:rowOff>106274</xdr:rowOff>
    </xdr:to>
    <xdr:pic>
      <xdr:nvPicPr>
        <xdr:cNvPr id="2" name="Image 1">
          <a:extLst>
            <a:ext uri="{FF2B5EF4-FFF2-40B4-BE49-F238E27FC236}">
              <a16:creationId xmlns:a16="http://schemas.microsoft.com/office/drawing/2014/main" id="{F549E32A-63D0-450D-86FB-7073206D5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619226" y="942974"/>
          <a:ext cx="6677357" cy="78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373468</xdr:colOff>
      <xdr:row>13</xdr:row>
      <xdr:rowOff>48089</xdr:rowOff>
    </xdr:from>
    <xdr:to>
      <xdr:col>5</xdr:col>
      <xdr:colOff>481468</xdr:colOff>
      <xdr:row>13</xdr:row>
      <xdr:rowOff>156089</xdr:rowOff>
    </xdr:to>
    <xdr:sp macro="" textlink="">
      <xdr:nvSpPr>
        <xdr:cNvPr id="3" name="Ellipse 2">
          <a:hlinkClick xmlns:r="http://schemas.openxmlformats.org/officeDocument/2006/relationships" r:id="rId2" tooltip="Aigrefeuille"/>
          <a:extLst>
            <a:ext uri="{FF2B5EF4-FFF2-40B4-BE49-F238E27FC236}">
              <a16:creationId xmlns:a16="http://schemas.microsoft.com/office/drawing/2014/main" id="{4B02B49E-C7E3-4AFA-999A-B13746076074}"/>
            </a:ext>
          </a:extLst>
        </xdr:cNvPr>
        <xdr:cNvSpPr/>
      </xdr:nvSpPr>
      <xdr:spPr>
        <a:xfrm>
          <a:off x="4183468" y="2600789"/>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728652</xdr:colOff>
      <xdr:row>10</xdr:row>
      <xdr:rowOff>166374</xdr:rowOff>
    </xdr:from>
    <xdr:to>
      <xdr:col>4</xdr:col>
      <xdr:colOff>74652</xdr:colOff>
      <xdr:row>11</xdr:row>
      <xdr:rowOff>83874</xdr:rowOff>
    </xdr:to>
    <xdr:sp macro="" textlink="">
      <xdr:nvSpPr>
        <xdr:cNvPr id="4" name="Ellipse 3">
          <a:hlinkClick xmlns:r="http://schemas.openxmlformats.org/officeDocument/2006/relationships" r:id="rId3" tooltip="La pallice"/>
          <a:extLst>
            <a:ext uri="{FF2B5EF4-FFF2-40B4-BE49-F238E27FC236}">
              <a16:creationId xmlns:a16="http://schemas.microsoft.com/office/drawing/2014/main" id="{03A60C46-315A-4856-84E2-C03880718FA7}"/>
            </a:ext>
          </a:extLst>
        </xdr:cNvPr>
        <xdr:cNvSpPr/>
      </xdr:nvSpPr>
      <xdr:spPr>
        <a:xfrm>
          <a:off x="3014652" y="2147574"/>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255212</xdr:colOff>
      <xdr:row>11</xdr:row>
      <xdr:rowOff>16457</xdr:rowOff>
    </xdr:from>
    <xdr:to>
      <xdr:col>4</xdr:col>
      <xdr:colOff>363212</xdr:colOff>
      <xdr:row>11</xdr:row>
      <xdr:rowOff>124457</xdr:rowOff>
    </xdr:to>
    <xdr:sp macro="" textlink="">
      <xdr:nvSpPr>
        <xdr:cNvPr id="5" name="Ellipse 4">
          <a:hlinkClick xmlns:r="http://schemas.openxmlformats.org/officeDocument/2006/relationships" r:id="rId4" tooltip="La Rochelle"/>
          <a:extLst>
            <a:ext uri="{FF2B5EF4-FFF2-40B4-BE49-F238E27FC236}">
              <a16:creationId xmlns:a16="http://schemas.microsoft.com/office/drawing/2014/main" id="{5E5BFCC0-CBBA-453B-8681-875C75D826AE}"/>
            </a:ext>
          </a:extLst>
        </xdr:cNvPr>
        <xdr:cNvSpPr/>
      </xdr:nvSpPr>
      <xdr:spPr>
        <a:xfrm>
          <a:off x="3303212" y="2188157"/>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146860</xdr:colOff>
      <xdr:row>6</xdr:row>
      <xdr:rowOff>57723</xdr:rowOff>
    </xdr:from>
    <xdr:to>
      <xdr:col>5</xdr:col>
      <xdr:colOff>254860</xdr:colOff>
      <xdr:row>6</xdr:row>
      <xdr:rowOff>165723</xdr:rowOff>
    </xdr:to>
    <xdr:sp macro="" textlink="">
      <xdr:nvSpPr>
        <xdr:cNvPr id="6" name="Ellipse 5">
          <a:hlinkClick xmlns:r="http://schemas.openxmlformats.org/officeDocument/2006/relationships" r:id="rId5" tooltip="Marans"/>
          <a:extLst>
            <a:ext uri="{FF2B5EF4-FFF2-40B4-BE49-F238E27FC236}">
              <a16:creationId xmlns:a16="http://schemas.microsoft.com/office/drawing/2014/main" id="{1BC8DEBC-641C-401F-A582-7B77EF4DBD95}"/>
            </a:ext>
          </a:extLst>
        </xdr:cNvPr>
        <xdr:cNvSpPr/>
      </xdr:nvSpPr>
      <xdr:spPr>
        <a:xfrm>
          <a:off x="3956860" y="1276923"/>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279362</xdr:colOff>
      <xdr:row>32</xdr:row>
      <xdr:rowOff>113944</xdr:rowOff>
    </xdr:from>
    <xdr:to>
      <xdr:col>6</xdr:col>
      <xdr:colOff>387362</xdr:colOff>
      <xdr:row>33</xdr:row>
      <xdr:rowOff>31444</xdr:rowOff>
    </xdr:to>
    <xdr:sp macro="" textlink="">
      <xdr:nvSpPr>
        <xdr:cNvPr id="7" name="Ellipse 6">
          <a:hlinkClick xmlns:r="http://schemas.openxmlformats.org/officeDocument/2006/relationships" r:id="rId6" tooltip="Mortagne"/>
          <a:extLst>
            <a:ext uri="{FF2B5EF4-FFF2-40B4-BE49-F238E27FC236}">
              <a16:creationId xmlns:a16="http://schemas.microsoft.com/office/drawing/2014/main" id="{FE6A331C-CD6E-4382-86AB-3B4852553D99}"/>
            </a:ext>
          </a:extLst>
        </xdr:cNvPr>
        <xdr:cNvSpPr/>
      </xdr:nvSpPr>
      <xdr:spPr>
        <a:xfrm>
          <a:off x="4851362" y="6286144"/>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540441</xdr:colOff>
      <xdr:row>30</xdr:row>
      <xdr:rowOff>125216</xdr:rowOff>
    </xdr:from>
    <xdr:to>
      <xdr:col>5</xdr:col>
      <xdr:colOff>648441</xdr:colOff>
      <xdr:row>31</xdr:row>
      <xdr:rowOff>42716</xdr:rowOff>
    </xdr:to>
    <xdr:sp macro="" textlink="">
      <xdr:nvSpPr>
        <xdr:cNvPr id="8" name="Ellipse 7">
          <a:hlinkClick xmlns:r="http://schemas.openxmlformats.org/officeDocument/2006/relationships" r:id="rId7" tooltip="Talmont"/>
          <a:extLst>
            <a:ext uri="{FF2B5EF4-FFF2-40B4-BE49-F238E27FC236}">
              <a16:creationId xmlns:a16="http://schemas.microsoft.com/office/drawing/2014/main" id="{CA999972-5758-40A4-B5E6-C24A4678BAAB}"/>
            </a:ext>
          </a:extLst>
        </xdr:cNvPr>
        <xdr:cNvSpPr/>
      </xdr:nvSpPr>
      <xdr:spPr>
        <a:xfrm>
          <a:off x="4350441" y="5916416"/>
          <a:ext cx="108000" cy="108000"/>
        </a:xfrm>
        <a:prstGeom prst="ellipse">
          <a:avLst/>
        </a:prstGeom>
        <a:no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242274</xdr:colOff>
      <xdr:row>18</xdr:row>
      <xdr:rowOff>25873</xdr:rowOff>
    </xdr:from>
    <xdr:to>
      <xdr:col>5</xdr:col>
      <xdr:colOff>350274</xdr:colOff>
      <xdr:row>18</xdr:row>
      <xdr:rowOff>133873</xdr:rowOff>
    </xdr:to>
    <xdr:sp macro="" textlink="">
      <xdr:nvSpPr>
        <xdr:cNvPr id="9" name="Ellipse 8">
          <a:hlinkClick xmlns:r="http://schemas.openxmlformats.org/officeDocument/2006/relationships" r:id="rId8" tooltip="Rochefort"/>
          <a:extLst>
            <a:ext uri="{FF2B5EF4-FFF2-40B4-BE49-F238E27FC236}">
              <a16:creationId xmlns:a16="http://schemas.microsoft.com/office/drawing/2014/main" id="{1ABCF31B-3594-469B-908B-FE35BBD24EE4}"/>
            </a:ext>
          </a:extLst>
        </xdr:cNvPr>
        <xdr:cNvSpPr/>
      </xdr:nvSpPr>
      <xdr:spPr>
        <a:xfrm>
          <a:off x="4052274" y="3531073"/>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492735</xdr:colOff>
      <xdr:row>17</xdr:row>
      <xdr:rowOff>120959</xdr:rowOff>
    </xdr:from>
    <xdr:to>
      <xdr:col>5</xdr:col>
      <xdr:colOff>600735</xdr:colOff>
      <xdr:row>18</xdr:row>
      <xdr:rowOff>38459</xdr:rowOff>
    </xdr:to>
    <xdr:sp macro="" textlink="">
      <xdr:nvSpPr>
        <xdr:cNvPr id="10" name="Ellipse 9">
          <a:hlinkClick xmlns:r="http://schemas.openxmlformats.org/officeDocument/2006/relationships" r:id="rId9" tooltip="Tonnay-Charente"/>
          <a:extLst>
            <a:ext uri="{FF2B5EF4-FFF2-40B4-BE49-F238E27FC236}">
              <a16:creationId xmlns:a16="http://schemas.microsoft.com/office/drawing/2014/main" id="{A24A3692-817C-45FA-AD74-CCF13E87EE3E}"/>
            </a:ext>
          </a:extLst>
        </xdr:cNvPr>
        <xdr:cNvSpPr/>
      </xdr:nvSpPr>
      <xdr:spPr>
        <a:xfrm>
          <a:off x="4302735" y="3435659"/>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400050</xdr:colOff>
      <xdr:row>11</xdr:row>
      <xdr:rowOff>114300</xdr:rowOff>
    </xdr:from>
    <xdr:to>
      <xdr:col>4</xdr:col>
      <xdr:colOff>508050</xdr:colOff>
      <xdr:row>12</xdr:row>
      <xdr:rowOff>31800</xdr:rowOff>
    </xdr:to>
    <xdr:sp macro="" textlink="">
      <xdr:nvSpPr>
        <xdr:cNvPr id="11" name="Ellipse 10">
          <a:hlinkClick xmlns:r="http://schemas.openxmlformats.org/officeDocument/2006/relationships" r:id="rId10" tooltip="La Rochelle"/>
          <a:extLst>
            <a:ext uri="{FF2B5EF4-FFF2-40B4-BE49-F238E27FC236}">
              <a16:creationId xmlns:a16="http://schemas.microsoft.com/office/drawing/2014/main" id="{752F04A0-9ADF-4E5E-AC2B-E998E5948F9D}"/>
            </a:ext>
          </a:extLst>
        </xdr:cNvPr>
        <xdr:cNvSpPr/>
      </xdr:nvSpPr>
      <xdr:spPr>
        <a:xfrm>
          <a:off x="3448050" y="2286000"/>
          <a:ext cx="108000" cy="108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fr-FR"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http://www.inventaires-ferroviaires.fr/hd44/44109.us1.pdf" TargetMode="External"/><Relationship Id="rId18" Type="http://schemas.openxmlformats.org/officeDocument/2006/relationships/hyperlink" Target="http://www.inventaires-ferroviaires.fr/hd17/17437.us1.pdf" TargetMode="External"/><Relationship Id="rId26" Type="http://schemas.openxmlformats.org/officeDocument/2006/relationships/hyperlink" Target="http://www.inventaires-ferroviaires.fr/hd58/58280.us1.pdf" TargetMode="External"/><Relationship Id="rId39" Type="http://schemas.openxmlformats.org/officeDocument/2006/relationships/hyperlink" Target="http://www.inventaires-ferroviaires.fr/hd21/21488.us1.pdf" TargetMode="External"/><Relationship Id="rId21" Type="http://schemas.openxmlformats.org/officeDocument/2006/relationships/hyperlink" Target="http://www.inventaires-ferroviaires.fr/hd41/41097.us1.pdf" TargetMode="External"/><Relationship Id="rId34" Type="http://schemas.openxmlformats.org/officeDocument/2006/relationships/hyperlink" Target="http://www.inventaires-ferroviaires.fr/hd55/55001.us1.pdf" TargetMode="External"/><Relationship Id="rId42" Type="http://schemas.openxmlformats.org/officeDocument/2006/relationships/hyperlink" Target="http://www.inventaires-ferroviaires.fr/hd17/17447.us1.pdf" TargetMode="External"/><Relationship Id="rId47" Type="http://schemas.openxmlformats.org/officeDocument/2006/relationships/hyperlink" Target="http://www.inventaires-ferroviaires.fr/hd40/40088.us1.pdf" TargetMode="External"/><Relationship Id="rId50" Type="http://schemas.openxmlformats.org/officeDocument/2006/relationships/hyperlink" Target="http://www.inventaires-ferroviaires.fr/hd40/40184.us1.pdf" TargetMode="External"/><Relationship Id="rId55" Type="http://schemas.openxmlformats.org/officeDocument/2006/relationships/hyperlink" Target="http://www.inventaires-ferroviaires.fr/hd40/40229.us1.pdf" TargetMode="External"/><Relationship Id="rId63" Type="http://schemas.openxmlformats.org/officeDocument/2006/relationships/hyperlink" Target="http://www.inventaires-ferroviaires.fr/hd88/88160.us1.pdf" TargetMode="External"/><Relationship Id="rId68" Type="http://schemas.openxmlformats.org/officeDocument/2006/relationships/hyperlink" Target="http://www.inventaires-ferroviaires.fr/hd37/37261.us1.pdf" TargetMode="External"/><Relationship Id="rId76" Type="http://schemas.openxmlformats.org/officeDocument/2006/relationships/hyperlink" Target="http://www.inventaires-ferroviaires.fr/hd37/37261.us1.pdf" TargetMode="External"/><Relationship Id="rId84" Type="http://schemas.openxmlformats.org/officeDocument/2006/relationships/hyperlink" Target="http://www.inventaires-ferroviaires.fr/hd37/37261.us1.pdf" TargetMode="External"/><Relationship Id="rId7" Type="http://schemas.openxmlformats.org/officeDocument/2006/relationships/hyperlink" Target="http://www.inventaires-ferroviaires.fr/hd33/33207.us1.pdf" TargetMode="External"/><Relationship Id="rId71" Type="http://schemas.openxmlformats.org/officeDocument/2006/relationships/hyperlink" Target="http://www.inventaires-ferroviaires.fr/hd37/37261.us1.pdf" TargetMode="External"/><Relationship Id="rId2" Type="http://schemas.openxmlformats.org/officeDocument/2006/relationships/hyperlink" Target="http://www.inventaires-ferroviaires.fr/hd18/18138.us1.pdf" TargetMode="External"/><Relationship Id="rId16" Type="http://schemas.openxmlformats.org/officeDocument/2006/relationships/hyperlink" Target="http://www.inventaires-ferroviaires.fr/hd49/49374.us1.pdf" TargetMode="External"/><Relationship Id="rId29" Type="http://schemas.openxmlformats.org/officeDocument/2006/relationships/hyperlink" Target="http://www.inventaires-ferroviaires.fr/hd55/55498.us1.pdf" TargetMode="External"/><Relationship Id="rId11" Type="http://schemas.openxmlformats.org/officeDocument/2006/relationships/hyperlink" Target="http://www.inventaires-ferroviaires.fr/hd44/44103.us1.pdf" TargetMode="External"/><Relationship Id="rId24" Type="http://schemas.openxmlformats.org/officeDocument/2006/relationships/hyperlink" Target="http://www.inventaires-ferroviaires.fr/hd58/58055.us1.pdf" TargetMode="External"/><Relationship Id="rId32" Type="http://schemas.openxmlformats.org/officeDocument/2006/relationships/hyperlink" Target="http://www.inventaires-ferroviaires.fr/hd33/33138.us1.pdf" TargetMode="External"/><Relationship Id="rId37" Type="http://schemas.openxmlformats.org/officeDocument/2006/relationships/hyperlink" Target="http://www.inventaires-ferroviaires.fr/hd88/88270.us1.pdf" TargetMode="External"/><Relationship Id="rId40" Type="http://schemas.openxmlformats.org/officeDocument/2006/relationships/hyperlink" Target="http://www.inventaires-ferroviaires.fr/hd17/17300.us1.pdf" TargetMode="External"/><Relationship Id="rId45" Type="http://schemas.openxmlformats.org/officeDocument/2006/relationships/hyperlink" Target="http://www.inventaires-ferroviaires.fr/hd40/40184.us1.pdf" TargetMode="External"/><Relationship Id="rId53" Type="http://schemas.openxmlformats.org/officeDocument/2006/relationships/hyperlink" Target="http://www.inventaires-ferroviaires.fr/hd40/40229.us1.pdf" TargetMode="External"/><Relationship Id="rId58" Type="http://schemas.openxmlformats.org/officeDocument/2006/relationships/hyperlink" Target="http://www.inventaires-ferroviaires.fr/hd40/40229.us1.pdf" TargetMode="External"/><Relationship Id="rId66" Type="http://schemas.openxmlformats.org/officeDocument/2006/relationships/hyperlink" Target="http://www.inventaires-ferroviaires.fr/hd37/37261.us1.pdf" TargetMode="External"/><Relationship Id="rId74" Type="http://schemas.openxmlformats.org/officeDocument/2006/relationships/hyperlink" Target="http://www.inventaires-ferroviaires.fr/hd37/37261.us1.pdf" TargetMode="External"/><Relationship Id="rId79" Type="http://schemas.openxmlformats.org/officeDocument/2006/relationships/hyperlink" Target="http://www.inventaires-ferroviaires.fr/hd37/37261.us1.pdf" TargetMode="External"/><Relationship Id="rId87" Type="http://schemas.openxmlformats.org/officeDocument/2006/relationships/hyperlink" Target="http://www.inventaires-ferroviaires.fr/hd52/52182.us1.pdf" TargetMode="External"/><Relationship Id="rId5" Type="http://schemas.openxmlformats.org/officeDocument/2006/relationships/hyperlink" Target="http://www.inventaires-ferroviaires.fr/hd33/33433.us1.pdf" TargetMode="External"/><Relationship Id="rId61" Type="http://schemas.openxmlformats.org/officeDocument/2006/relationships/hyperlink" Target="http://www.inventaires-ferroviaires.fr/hd44/44135.us1.pdf" TargetMode="External"/><Relationship Id="rId82" Type="http://schemas.openxmlformats.org/officeDocument/2006/relationships/hyperlink" Target="http://www.inventaires-ferroviaires.fr/hd37/37261.us1.pdf" TargetMode="External"/><Relationship Id="rId19" Type="http://schemas.openxmlformats.org/officeDocument/2006/relationships/hyperlink" Target="http://www.inventaires-ferroviaires.fr/hd36/36088.us1.pdf" TargetMode="External"/><Relationship Id="rId4" Type="http://schemas.openxmlformats.org/officeDocument/2006/relationships/hyperlink" Target="http://www.inventaires-ferroviaires.fr/hd33/33207.us1.pdf" TargetMode="External"/><Relationship Id="rId9" Type="http://schemas.openxmlformats.org/officeDocument/2006/relationships/hyperlink" Target="http://www.inventaires-ferroviaires.fr/hd36/36064.us1.pdf" TargetMode="External"/><Relationship Id="rId14" Type="http://schemas.openxmlformats.org/officeDocument/2006/relationships/hyperlink" Target="http://www.inventaires-ferroviaires.fr/hd44/44109.us1.pdf" TargetMode="External"/><Relationship Id="rId22" Type="http://schemas.openxmlformats.org/officeDocument/2006/relationships/hyperlink" Target="http://www.inventaires-ferroviaires.fr/hd58/58260.us1.pdf" TargetMode="External"/><Relationship Id="rId27" Type="http://schemas.openxmlformats.org/officeDocument/2006/relationships/hyperlink" Target="http://www.inventaires-ferroviaires.fr/hd71/71003.us1.pdf" TargetMode="External"/><Relationship Id="rId30" Type="http://schemas.openxmlformats.org/officeDocument/2006/relationships/hyperlink" Target="http://www.inventaires-ferroviaires.fr/hd52/52535.us1.pdf" TargetMode="External"/><Relationship Id="rId35" Type="http://schemas.openxmlformats.org/officeDocument/2006/relationships/hyperlink" Target="http://www.inventaires-ferroviaires.fr/hd55/55001.us2.pdf" TargetMode="External"/><Relationship Id="rId43" Type="http://schemas.openxmlformats.org/officeDocument/2006/relationships/hyperlink" Target="http://www.inventaires-ferroviaires.fr/hd40/40088.us1.pdf" TargetMode="External"/><Relationship Id="rId48" Type="http://schemas.openxmlformats.org/officeDocument/2006/relationships/hyperlink" Target="http://www.inventaires-ferroviaires.fr/hd40/40184.us1.pdf" TargetMode="External"/><Relationship Id="rId56" Type="http://schemas.openxmlformats.org/officeDocument/2006/relationships/hyperlink" Target="http://www.inventaires-ferroviaires.fr/hd40/40229.us1.pdf" TargetMode="External"/><Relationship Id="rId64" Type="http://schemas.openxmlformats.org/officeDocument/2006/relationships/hyperlink" Target="http://www.inventaires-ferroviaires.fr/hd88/88160.us1.pdf" TargetMode="External"/><Relationship Id="rId69" Type="http://schemas.openxmlformats.org/officeDocument/2006/relationships/hyperlink" Target="http://www.inventaires-ferroviaires.fr/hd37/37261.us1.pdf" TargetMode="External"/><Relationship Id="rId77" Type="http://schemas.openxmlformats.org/officeDocument/2006/relationships/hyperlink" Target="http://www.inventaires-ferroviaires.fr/hd37/37261.us1.pdf" TargetMode="External"/><Relationship Id="rId8" Type="http://schemas.openxmlformats.org/officeDocument/2006/relationships/hyperlink" Target="http://www.inventaires-ferroviaires.fr/hd44/44103.us1.pdf" TargetMode="External"/><Relationship Id="rId51" Type="http://schemas.openxmlformats.org/officeDocument/2006/relationships/hyperlink" Target="http://www.inventaires-ferroviaires.fr/hd40/40088.us1.pdf" TargetMode="External"/><Relationship Id="rId72" Type="http://schemas.openxmlformats.org/officeDocument/2006/relationships/hyperlink" Target="http://www.inventaires-ferroviaires.fr/hd37/37261.us1.pdf" TargetMode="External"/><Relationship Id="rId80" Type="http://schemas.openxmlformats.org/officeDocument/2006/relationships/hyperlink" Target="http://www.inventaires-ferroviaires.fr/hd37/37261.us1.pdf" TargetMode="External"/><Relationship Id="rId85" Type="http://schemas.openxmlformats.org/officeDocument/2006/relationships/hyperlink" Target="http://www.inventaires-ferroviaires.fr/hd37/37261.us1.pdf" TargetMode="External"/><Relationship Id="rId3" Type="http://schemas.openxmlformats.org/officeDocument/2006/relationships/hyperlink" Target="http://www.inventaires-ferroviaires.fr/hd36/36088.us1.pdf" TargetMode="External"/><Relationship Id="rId12" Type="http://schemas.openxmlformats.org/officeDocument/2006/relationships/hyperlink" Target="http://www.inventaires-ferroviaires.fr/hd44/44109.us1.pdf" TargetMode="External"/><Relationship Id="rId17" Type="http://schemas.openxmlformats.org/officeDocument/2006/relationships/hyperlink" Target="http://www.inventaires-ferroviaires.fr/hd33/33281.us1.pdf" TargetMode="External"/><Relationship Id="rId25" Type="http://schemas.openxmlformats.org/officeDocument/2006/relationships/hyperlink" Target="http://www.inventaires-ferroviaires.fr/hd58/58306.us1.pdf" TargetMode="External"/><Relationship Id="rId33" Type="http://schemas.openxmlformats.org/officeDocument/2006/relationships/hyperlink" Target="http://www.inventaires-ferroviaires.fr/hd55/55496.us1.pdf" TargetMode="External"/><Relationship Id="rId38" Type="http://schemas.openxmlformats.org/officeDocument/2006/relationships/hyperlink" Target="http://www.inventaires-ferroviaires.fr/hd89/89158.us1.pdf" TargetMode="External"/><Relationship Id="rId46" Type="http://schemas.openxmlformats.org/officeDocument/2006/relationships/hyperlink" Target="http://www.inventaires-ferroviaires.fr/hd40/40088.us1.pdf" TargetMode="External"/><Relationship Id="rId59" Type="http://schemas.openxmlformats.org/officeDocument/2006/relationships/hyperlink" Target="http://www.inventaires-ferroviaires.fr/hd44/44135.us1.pdf" TargetMode="External"/><Relationship Id="rId67" Type="http://schemas.openxmlformats.org/officeDocument/2006/relationships/hyperlink" Target="http://www.inventaires-ferroviaires.fr/hd37/37261.us1.pdf" TargetMode="External"/><Relationship Id="rId20" Type="http://schemas.openxmlformats.org/officeDocument/2006/relationships/hyperlink" Target="http://www.inventaires-ferroviaires.fr/hd41/41097.us1.pdf" TargetMode="External"/><Relationship Id="rId41" Type="http://schemas.openxmlformats.org/officeDocument/2006/relationships/hyperlink" Target="http://www.inventaires-ferroviaires.fr/hd17/17028.us1.pdf" TargetMode="External"/><Relationship Id="rId54" Type="http://schemas.openxmlformats.org/officeDocument/2006/relationships/hyperlink" Target="http://www.inventaires-ferroviaires.fr/hd40/40229.us1.pdf" TargetMode="External"/><Relationship Id="rId62" Type="http://schemas.openxmlformats.org/officeDocument/2006/relationships/hyperlink" Target="http://www.inventaires-ferroviaires.fr/hd88/88160.us1.pdf" TargetMode="External"/><Relationship Id="rId70" Type="http://schemas.openxmlformats.org/officeDocument/2006/relationships/hyperlink" Target="http://www.inventaires-ferroviaires.fr/hd37/37261.us1.pdf" TargetMode="External"/><Relationship Id="rId75" Type="http://schemas.openxmlformats.org/officeDocument/2006/relationships/hyperlink" Target="http://www.inventaires-ferroviaires.fr/hd37/37261.us1.pdf" TargetMode="External"/><Relationship Id="rId83" Type="http://schemas.openxmlformats.org/officeDocument/2006/relationships/hyperlink" Target="http://www.inventaires-ferroviaires.fr/hd37/37261.us1.pdf" TargetMode="External"/><Relationship Id="rId88" Type="http://schemas.openxmlformats.org/officeDocument/2006/relationships/printerSettings" Target="../printerSettings/printerSettings3.bin"/><Relationship Id="rId1" Type="http://schemas.openxmlformats.org/officeDocument/2006/relationships/hyperlink" Target="http://www.inventaires-ferroviaires.fr/hd18/18096.us1.pdf" TargetMode="External"/><Relationship Id="rId6" Type="http://schemas.openxmlformats.org/officeDocument/2006/relationships/hyperlink" Target="http://www.inventaires-ferroviaires.fr/hd33/33032.us1.pdf" TargetMode="External"/><Relationship Id="rId15" Type="http://schemas.openxmlformats.org/officeDocument/2006/relationships/hyperlink" Target="http://www.inventaires-ferroviaires.fr/hd44/44195.us1.pdf" TargetMode="External"/><Relationship Id="rId23" Type="http://schemas.openxmlformats.org/officeDocument/2006/relationships/hyperlink" Target="http://www.inventaires-ferroviaires.fr/hd58/58042.us1.pdf" TargetMode="External"/><Relationship Id="rId28" Type="http://schemas.openxmlformats.org/officeDocument/2006/relationships/hyperlink" Target="http://www.inventaires-ferroviaires.fr/hd21/21317.us1.pdf" TargetMode="External"/><Relationship Id="rId36" Type="http://schemas.openxmlformats.org/officeDocument/2006/relationships/hyperlink" Target="http://www.inventaires-ferroviaires.fr/hd55/55001.us2.pdf" TargetMode="External"/><Relationship Id="rId49" Type="http://schemas.openxmlformats.org/officeDocument/2006/relationships/hyperlink" Target="http://www.inventaires-ferroviaires.fr/hd40/40184.us1.pdf" TargetMode="External"/><Relationship Id="rId57" Type="http://schemas.openxmlformats.org/officeDocument/2006/relationships/hyperlink" Target="http://www.inventaires-ferroviaires.fr/hd40/40229.us1.pdf" TargetMode="External"/><Relationship Id="rId10" Type="http://schemas.openxmlformats.org/officeDocument/2006/relationships/hyperlink" Target="http://www.inventaires-ferroviaires.fr/hd44/44103.us1.pdf" TargetMode="External"/><Relationship Id="rId31" Type="http://schemas.openxmlformats.org/officeDocument/2006/relationships/hyperlink" Target="http://www.inventaires-ferroviaires.fr/hd52/52423.us1.pdf" TargetMode="External"/><Relationship Id="rId44" Type="http://schemas.openxmlformats.org/officeDocument/2006/relationships/hyperlink" Target="http://www.inventaires-ferroviaires.fr/hd40/400887.us1.pdf" TargetMode="External"/><Relationship Id="rId52" Type="http://schemas.openxmlformats.org/officeDocument/2006/relationships/hyperlink" Target="http://www.inventaires-ferroviaires.fr/hd40/40184.us1.pdf" TargetMode="External"/><Relationship Id="rId60" Type="http://schemas.openxmlformats.org/officeDocument/2006/relationships/hyperlink" Target="http://www.inventaires-ferroviaires.fr/hd44/44135.us1.pdf" TargetMode="External"/><Relationship Id="rId65" Type="http://schemas.openxmlformats.org/officeDocument/2006/relationships/hyperlink" Target="http://www.inventaires-ferroviaires.fr/hd45/45155.us1.pdf" TargetMode="External"/><Relationship Id="rId73" Type="http://schemas.openxmlformats.org/officeDocument/2006/relationships/hyperlink" Target="http://www.inventaires-ferroviaires.fr/hd37/37261.us1.pdf" TargetMode="External"/><Relationship Id="rId78" Type="http://schemas.openxmlformats.org/officeDocument/2006/relationships/hyperlink" Target="http://www.inventaires-ferroviaires.fr/hd37/37261.us1.pdf" TargetMode="External"/><Relationship Id="rId81" Type="http://schemas.openxmlformats.org/officeDocument/2006/relationships/hyperlink" Target="http://www.inventaires-ferroviaires.fr/hd37/37261.us1.pdf" TargetMode="External"/><Relationship Id="rId86" Type="http://schemas.openxmlformats.org/officeDocument/2006/relationships/hyperlink" Target="http://www.inventaires-ferroviaires.fr/hd37/37261.us1.pdf"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catalog.archives.gov/id/25000" TargetMode="External"/><Relationship Id="rId18" Type="http://schemas.openxmlformats.org/officeDocument/2006/relationships/hyperlink" Target="https://catalog.archives.gov/id/24982" TargetMode="External"/><Relationship Id="rId26" Type="http://schemas.openxmlformats.org/officeDocument/2006/relationships/hyperlink" Target="https://d3hg138m6n7vnh.cloudfront.net/lz/mopix/111/h/111-h-1495-r2.mp4" TargetMode="External"/><Relationship Id="rId39" Type="http://schemas.openxmlformats.org/officeDocument/2006/relationships/hyperlink" Target="https://catalog.archives.gov/id/24996" TargetMode="External"/><Relationship Id="rId3" Type="http://schemas.openxmlformats.org/officeDocument/2006/relationships/hyperlink" Target="https://d3hg138m6n7vnh.cloudfront.net/lz/mopix/111/h/111-h-1468-r1.mp4" TargetMode="External"/><Relationship Id="rId21" Type="http://schemas.openxmlformats.org/officeDocument/2006/relationships/hyperlink" Target="https://d3hg138m6n7vnh.cloudfront.net/lz/mopix/111/h/111-h-1481-r3.mp4" TargetMode="External"/><Relationship Id="rId34" Type="http://schemas.openxmlformats.org/officeDocument/2006/relationships/hyperlink" Target="https://d3hg138m6n7vnh.cloudfront.net/lz/mopix/111/h/111-h-1442.mp4" TargetMode="External"/><Relationship Id="rId42" Type="http://schemas.openxmlformats.org/officeDocument/2006/relationships/hyperlink" Target="https://d3hg138m6n7vnh.cloudfront.net/lz/mopix/111/h/111-h-1483-r1.mp4" TargetMode="External"/><Relationship Id="rId47" Type="http://schemas.openxmlformats.org/officeDocument/2006/relationships/hyperlink" Target="https://catalog.archives.gov/id/24977" TargetMode="External"/><Relationship Id="rId50" Type="http://schemas.openxmlformats.org/officeDocument/2006/relationships/hyperlink" Target="https://d3hg138m6n7vnh.cloudfront.net/lz/mopix/111/h/111-h-1466-r2.mp4" TargetMode="External"/><Relationship Id="rId7" Type="http://schemas.openxmlformats.org/officeDocument/2006/relationships/hyperlink" Target="https://catalog.archives.gov/id/24998" TargetMode="External"/><Relationship Id="rId12" Type="http://schemas.openxmlformats.org/officeDocument/2006/relationships/hyperlink" Target="https://catalog.archives.gov/id/24999" TargetMode="External"/><Relationship Id="rId17" Type="http://schemas.openxmlformats.org/officeDocument/2006/relationships/hyperlink" Target="https://d3hg138m6n7vnh.cloudfront.net/lz/mopix/111/h/111-h-1499-r4.mp4" TargetMode="External"/><Relationship Id="rId25" Type="http://schemas.openxmlformats.org/officeDocument/2006/relationships/hyperlink" Target="https://d3hg138m6n7vnh.cloudfront.net/lz/mopix/111/h/111-h-1495-r1.mp4" TargetMode="External"/><Relationship Id="rId33" Type="http://schemas.openxmlformats.org/officeDocument/2006/relationships/hyperlink" Target="https://d3hg138m6n7vnh.cloudfront.net/lz/mopix/111/h/111-h-1491-r2.mp4" TargetMode="External"/><Relationship Id="rId38" Type="http://schemas.openxmlformats.org/officeDocument/2006/relationships/hyperlink" Target="https://catalog.archives.gov/id/24992" TargetMode="External"/><Relationship Id="rId46" Type="http://schemas.openxmlformats.org/officeDocument/2006/relationships/hyperlink" Target="https://d3hg138m6n7vnh.cloudfront.net/lz/mopix/111/h/111-h-1476-r3.mp4" TargetMode="External"/><Relationship Id="rId2" Type="http://schemas.openxmlformats.org/officeDocument/2006/relationships/hyperlink" Target="https://catalog.archives.gov/id/24969" TargetMode="External"/><Relationship Id="rId16" Type="http://schemas.openxmlformats.org/officeDocument/2006/relationships/hyperlink" Target="https://d3hg138m6n7vnh.cloudfront.net/lz/mopix/111/h/111-h-1499-r3.mp4" TargetMode="External"/><Relationship Id="rId20" Type="http://schemas.openxmlformats.org/officeDocument/2006/relationships/hyperlink" Target="https://d3hg138m6n7vnh.cloudfront.net/lz/mopix/111/h/111-h-1481-r2.mp4" TargetMode="External"/><Relationship Id="rId29" Type="http://schemas.openxmlformats.org/officeDocument/2006/relationships/hyperlink" Target="https://d3hg138m6n7vnh.cloudfront.net/lz/mopix/111/h/111-h-1374-r1.mp4" TargetMode="External"/><Relationship Id="rId41" Type="http://schemas.openxmlformats.org/officeDocument/2006/relationships/hyperlink" Target="https://catalog.archives.gov/id/24947" TargetMode="External"/><Relationship Id="rId54" Type="http://schemas.openxmlformats.org/officeDocument/2006/relationships/printerSettings" Target="../printerSettings/printerSettings4.bin"/><Relationship Id="rId1" Type="http://schemas.openxmlformats.org/officeDocument/2006/relationships/hyperlink" Target="https://d3hg138m6n7vnh.cloudfront.net/lz/mopix/111/h/111-h-1468-r1.mp4" TargetMode="External"/><Relationship Id="rId6" Type="http://schemas.openxmlformats.org/officeDocument/2006/relationships/hyperlink" Target="https://d3hg138m6n7vnh.cloudfront.net/lz/mopix/111/h/111-h-1497.mp4" TargetMode="External"/><Relationship Id="rId11" Type="http://schemas.openxmlformats.org/officeDocument/2006/relationships/hyperlink" Target="https://d3hg138m6n7vnh.cloudfront.net/lz/mopix/111/h/111-h-1498-r2.mp4" TargetMode="External"/><Relationship Id="rId24" Type="http://schemas.openxmlformats.org/officeDocument/2006/relationships/hyperlink" Target="https://d3hg138m6n7vnh.cloudfront.net/lz/mopix/111/h/111-h-1518.mp4" TargetMode="External"/><Relationship Id="rId32" Type="http://schemas.openxmlformats.org/officeDocument/2006/relationships/hyperlink" Target="https://d3hg138m6n7vnh.cloudfront.net/lz/mopix/111/h/111-h-1491-r1.mp4" TargetMode="External"/><Relationship Id="rId37" Type="http://schemas.openxmlformats.org/officeDocument/2006/relationships/hyperlink" Target="https://catalog.archives.gov/id/24877" TargetMode="External"/><Relationship Id="rId40" Type="http://schemas.openxmlformats.org/officeDocument/2006/relationships/hyperlink" Target="https://d3hg138m6n7vnh.cloudfront.net/lz/mopix/111/h/111-h-1445.mp4" TargetMode="External"/><Relationship Id="rId45" Type="http://schemas.openxmlformats.org/officeDocument/2006/relationships/hyperlink" Target="https://d3hg138m6n7vnh.cloudfront.net/lz/mopix/111/h/111-h-1476-r2.mp4" TargetMode="External"/><Relationship Id="rId53" Type="http://schemas.openxmlformats.org/officeDocument/2006/relationships/hyperlink" Target="https://d3hg138m6n7vnh.cloudfront.net/lz/mopix/111/h/111-h-1466-r5.mp4" TargetMode="External"/><Relationship Id="rId5" Type="http://schemas.openxmlformats.org/officeDocument/2006/relationships/hyperlink" Target="https://d3hg138m6n7vnh.cloudfront.net/lz/mopix/111/h/111-h-1468-r3.mp4" TargetMode="External"/><Relationship Id="rId15" Type="http://schemas.openxmlformats.org/officeDocument/2006/relationships/hyperlink" Target="https://d3hg138m6n7vnh.cloudfront.net/lz/mopix/111/h/111-h-1499-r2.mp4" TargetMode="External"/><Relationship Id="rId23" Type="http://schemas.openxmlformats.org/officeDocument/2006/relationships/hyperlink" Target="https://catalog.archives.gov/id/25019" TargetMode="External"/><Relationship Id="rId28" Type="http://schemas.openxmlformats.org/officeDocument/2006/relationships/hyperlink" Target="39-45https:/d3hg138m6n7vnh.cloudfront.net/lz/mopix/111/h/111-h-1375-r2.mp4" TargetMode="External"/><Relationship Id="rId36" Type="http://schemas.openxmlformats.org/officeDocument/2006/relationships/hyperlink" Target="https://catalog.archives.gov/id/24878" TargetMode="External"/><Relationship Id="rId49" Type="http://schemas.openxmlformats.org/officeDocument/2006/relationships/hyperlink" Target="https://d3hg138m6n7vnh.cloudfront.net/lz/mopix/111/h/111-h-1466-r1.mp4" TargetMode="External"/><Relationship Id="rId10" Type="http://schemas.openxmlformats.org/officeDocument/2006/relationships/hyperlink" Target="https://d3hg138m6n7vnh.cloudfront.net/lz/mopix/111/h/111-h-1498-r1.mp4" TargetMode="External"/><Relationship Id="rId19" Type="http://schemas.openxmlformats.org/officeDocument/2006/relationships/hyperlink" Target="https://d3hg138m6n7vnh.cloudfront.net/lz/mopix/111/h/111-h-1481-r1.mp4" TargetMode="External"/><Relationship Id="rId31" Type="http://schemas.openxmlformats.org/officeDocument/2006/relationships/hyperlink" Target="https://d3hg138m6n7vnh.cloudfront.net/lz/mopix/111/h/111-h-1374-r3.mp4" TargetMode="External"/><Relationship Id="rId44" Type="http://schemas.openxmlformats.org/officeDocument/2006/relationships/hyperlink" Target="https://d3hg138m6n7vnh.cloudfront.net/lz/mopix/111/h/111-h-1476-r1.mp4" TargetMode="External"/><Relationship Id="rId52" Type="http://schemas.openxmlformats.org/officeDocument/2006/relationships/hyperlink" Target="https://d3hg138m6n7vnh.cloudfront.net/lz/mopix/111/h/111-h-1466-r4.mp4" TargetMode="External"/><Relationship Id="rId4" Type="http://schemas.openxmlformats.org/officeDocument/2006/relationships/hyperlink" Target="https://d3hg138m6n7vnh.cloudfront.net/lz/mopix/111/h/111-h-1468-r2.mp4" TargetMode="External"/><Relationship Id="rId9" Type="http://schemas.openxmlformats.org/officeDocument/2006/relationships/hyperlink" Target="https://catalog.archives.gov/id/24873" TargetMode="External"/><Relationship Id="rId14" Type="http://schemas.openxmlformats.org/officeDocument/2006/relationships/hyperlink" Target="https://d3hg138m6n7vnh.cloudfront.net/lz/mopix/111/h/111-h-1499-r1.mp4" TargetMode="External"/><Relationship Id="rId22" Type="http://schemas.openxmlformats.org/officeDocument/2006/relationships/hyperlink" Target="https://d3hg138m6n7vnh.cloudfront.net/lz/mopix/111/h/111-h-1371.mp4" TargetMode="External"/><Relationship Id="rId27" Type="http://schemas.openxmlformats.org/officeDocument/2006/relationships/hyperlink" Target="https://d3hg138m6n7vnh.cloudfront.net/lz/mopix/111/h/111-h-1375-r1.mp4" TargetMode="External"/><Relationship Id="rId30" Type="http://schemas.openxmlformats.org/officeDocument/2006/relationships/hyperlink" Target="https://d3hg138m6n7vnh.cloudfront.net/lz/mopix/111/h/111-h-1374-r2.mp4" TargetMode="External"/><Relationship Id="rId35" Type="http://schemas.openxmlformats.org/officeDocument/2006/relationships/hyperlink" Target="https://catalog.archives.gov/id/24944" TargetMode="External"/><Relationship Id="rId43" Type="http://schemas.openxmlformats.org/officeDocument/2006/relationships/hyperlink" Target="https://catalog.archives.gov/id/24984" TargetMode="External"/><Relationship Id="rId48" Type="http://schemas.openxmlformats.org/officeDocument/2006/relationships/hyperlink" Target="https://catalog.archives.gov/id/24967" TargetMode="External"/><Relationship Id="rId8" Type="http://schemas.openxmlformats.org/officeDocument/2006/relationships/hyperlink" Target="https://d3hg138m6n7vnh.cloudfront.net/lz/mopix/111/h/111-h-1370.mp4" TargetMode="External"/><Relationship Id="rId51" Type="http://schemas.openxmlformats.org/officeDocument/2006/relationships/hyperlink" Target="https://d3hg138m6n7vnh.cloudfront.net/lz/mopix/111/h/111-h-1466-r3.mp4"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2:P2"/>
  <sheetViews>
    <sheetView showGridLines="0" showRowColHeaders="0" workbookViewId="0">
      <pane ySplit="2" topLeftCell="A3" activePane="bottomLeft" state="frozen"/>
      <selection pane="bottomLeft" sqref="A1:P2"/>
    </sheetView>
  </sheetViews>
  <sheetFormatPr baseColWidth="10" defaultRowHeight="15" x14ac:dyDescent="0.25"/>
  <cols>
    <col min="1" max="1" width="2.7109375" customWidth="1"/>
    <col min="16" max="16" width="18.42578125" customWidth="1"/>
  </cols>
  <sheetData>
    <row r="2" spans="2:16" ht="22.5" customHeight="1" x14ac:dyDescent="0.35">
      <c r="B2" s="456" t="s">
        <v>600</v>
      </c>
      <c r="C2" s="457"/>
      <c r="D2" s="457"/>
      <c r="E2" s="457"/>
      <c r="F2" s="457"/>
      <c r="G2" s="457"/>
      <c r="H2" s="457"/>
      <c r="I2" s="457"/>
      <c r="J2" s="457"/>
      <c r="K2" s="457"/>
      <c r="L2" s="457"/>
      <c r="M2" s="457"/>
      <c r="N2" s="457"/>
      <c r="O2" s="457"/>
      <c r="P2" s="457"/>
    </row>
  </sheetData>
  <mergeCells count="1">
    <mergeCell ref="B2:P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F48CC"/>
  </sheetPr>
  <dimension ref="A2:N26"/>
  <sheetViews>
    <sheetView showGridLines="0" showRowColHeaders="0" workbookViewId="0">
      <pane ySplit="3" topLeftCell="A4" activePane="bottomLeft" state="frozen"/>
      <selection pane="bottomLeft"/>
    </sheetView>
  </sheetViews>
  <sheetFormatPr baseColWidth="10" defaultRowHeight="15" x14ac:dyDescent="0.25"/>
  <sheetData>
    <row r="2" spans="1:13" ht="21" x14ac:dyDescent="0.35">
      <c r="A2" s="550" t="s">
        <v>247</v>
      </c>
      <c r="B2" s="550"/>
      <c r="C2" s="550"/>
      <c r="D2" s="550"/>
      <c r="E2" s="550"/>
      <c r="F2" s="550"/>
      <c r="G2" s="550"/>
      <c r="H2" s="550"/>
      <c r="I2" s="550"/>
      <c r="J2" s="550"/>
      <c r="K2" s="550"/>
      <c r="L2" s="550"/>
      <c r="M2" s="550"/>
    </row>
    <row r="3" spans="1:13" x14ac:dyDescent="0.25">
      <c r="L3" s="130" t="s">
        <v>581</v>
      </c>
    </row>
    <row r="26" spans="14:14" x14ac:dyDescent="0.25">
      <c r="N26" s="55"/>
    </row>
  </sheetData>
  <sheetProtection sheet="1" objects="1" scenarios="1"/>
  <mergeCells count="1">
    <mergeCell ref="A2:M2"/>
  </mergeCells>
  <hyperlinks>
    <hyperlink ref="L3" location="CARTE!A1" display="Retour carte de France" xr:uid="{00000000-0004-0000-08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F48CC"/>
  </sheetPr>
  <dimension ref="A2:M3"/>
  <sheetViews>
    <sheetView showGridLines="0" showRowColHeaders="0" workbookViewId="0">
      <pane ySplit="3" topLeftCell="A4" activePane="bottomLeft" state="frozen"/>
      <selection pane="bottomLeft" activeCell="L12" sqref="L12"/>
    </sheetView>
  </sheetViews>
  <sheetFormatPr baseColWidth="10" defaultRowHeight="15" x14ac:dyDescent="0.25"/>
  <sheetData>
    <row r="2" spans="1:13" ht="21" x14ac:dyDescent="0.35">
      <c r="A2" s="550" t="s">
        <v>582</v>
      </c>
      <c r="B2" s="550"/>
      <c r="C2" s="550"/>
      <c r="D2" s="550"/>
      <c r="E2" s="550"/>
      <c r="F2" s="550"/>
      <c r="G2" s="550"/>
      <c r="H2" s="550"/>
      <c r="I2" s="550"/>
      <c r="J2" s="550"/>
      <c r="K2" s="550"/>
      <c r="L2" s="550"/>
      <c r="M2" s="550"/>
    </row>
    <row r="3" spans="1:13" x14ac:dyDescent="0.25">
      <c r="L3" s="130" t="s">
        <v>581</v>
      </c>
    </row>
  </sheetData>
  <mergeCells count="1">
    <mergeCell ref="A2:M2"/>
  </mergeCells>
  <hyperlinks>
    <hyperlink ref="L3" location="CARTE!A1" display="Retour carte de France" xr:uid="{00000000-0004-0000-09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93300"/>
  </sheetPr>
  <dimension ref="A2:M3"/>
  <sheetViews>
    <sheetView showGridLines="0" showRowColHeaders="0" workbookViewId="0">
      <pane ySplit="3" topLeftCell="A4" activePane="bottomLeft" state="frozen"/>
      <selection pane="bottomLeft" activeCell="P14" sqref="P14"/>
    </sheetView>
  </sheetViews>
  <sheetFormatPr baseColWidth="10" defaultRowHeight="15" x14ac:dyDescent="0.25"/>
  <sheetData>
    <row r="2" spans="1:13" ht="21" x14ac:dyDescent="0.35">
      <c r="A2" s="551" t="s">
        <v>586</v>
      </c>
      <c r="B2" s="551"/>
      <c r="C2" s="551"/>
      <c r="D2" s="551"/>
      <c r="E2" s="551"/>
      <c r="F2" s="551"/>
      <c r="G2" s="551"/>
      <c r="H2" s="551"/>
      <c r="I2" s="551"/>
      <c r="J2" s="551"/>
      <c r="K2" s="551"/>
      <c r="L2" s="551"/>
      <c r="M2" s="551"/>
    </row>
    <row r="3" spans="1:13" x14ac:dyDescent="0.25">
      <c r="L3" s="130" t="s">
        <v>581</v>
      </c>
    </row>
  </sheetData>
  <mergeCells count="1">
    <mergeCell ref="A2:M2"/>
  </mergeCells>
  <hyperlinks>
    <hyperlink ref="L3" location="CARTE!A1" display="Retour carte de France" xr:uid="{00000000-0004-0000-0A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A349A4"/>
  </sheetPr>
  <dimension ref="A2:M17"/>
  <sheetViews>
    <sheetView showGridLines="0" showRowColHeaders="0" workbookViewId="0">
      <pane ySplit="3" topLeftCell="A4" activePane="bottomLeft" state="frozen"/>
      <selection pane="bottomLeft" activeCell="N2" sqref="N2"/>
    </sheetView>
  </sheetViews>
  <sheetFormatPr baseColWidth="10" defaultRowHeight="15" x14ac:dyDescent="0.25"/>
  <sheetData>
    <row r="2" spans="1:13" ht="21" x14ac:dyDescent="0.35">
      <c r="A2" s="552" t="s">
        <v>249</v>
      </c>
      <c r="B2" s="552"/>
      <c r="C2" s="552"/>
      <c r="D2" s="552"/>
      <c r="E2" s="552"/>
      <c r="F2" s="552"/>
      <c r="G2" s="552"/>
      <c r="H2" s="552"/>
      <c r="I2" s="552"/>
      <c r="J2" s="552"/>
      <c r="K2" s="552"/>
      <c r="L2" s="552"/>
      <c r="M2" s="552"/>
    </row>
    <row r="3" spans="1:13" x14ac:dyDescent="0.25">
      <c r="L3" s="130" t="s">
        <v>581</v>
      </c>
    </row>
    <row r="17" spans="12:12" x14ac:dyDescent="0.25">
      <c r="L17" s="37"/>
    </row>
  </sheetData>
  <sheetProtection sheet="1" objects="1" scenarios="1"/>
  <mergeCells count="1">
    <mergeCell ref="A2:M2"/>
  </mergeCells>
  <hyperlinks>
    <hyperlink ref="L3" location="CARTE!A1" display="Retour carte de France" xr:uid="{00000000-0004-0000-0B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8BFE7"/>
  </sheetPr>
  <dimension ref="A2:M3"/>
  <sheetViews>
    <sheetView showGridLines="0" showRowColHeaders="0" zoomScaleNormal="100" workbookViewId="0">
      <pane ySplit="3" topLeftCell="A4" activePane="bottomLeft" state="frozen"/>
      <selection pane="bottomLeft" activeCell="L7" sqref="L7"/>
    </sheetView>
  </sheetViews>
  <sheetFormatPr baseColWidth="10" defaultRowHeight="15" x14ac:dyDescent="0.25"/>
  <sheetData>
    <row r="2" spans="1:13" ht="21" customHeight="1" x14ac:dyDescent="0.35">
      <c r="A2" s="553" t="s">
        <v>102</v>
      </c>
      <c r="B2" s="553"/>
      <c r="C2" s="553"/>
      <c r="D2" s="553"/>
      <c r="E2" s="553"/>
      <c r="F2" s="553"/>
      <c r="G2" s="553"/>
      <c r="H2" s="553"/>
      <c r="I2" s="553"/>
      <c r="J2" s="553"/>
      <c r="K2" s="553"/>
      <c r="L2" s="553"/>
      <c r="M2" s="553"/>
    </row>
    <row r="3" spans="1:13" x14ac:dyDescent="0.25">
      <c r="L3" s="130" t="s">
        <v>581</v>
      </c>
    </row>
  </sheetData>
  <mergeCells count="1">
    <mergeCell ref="A2:M2"/>
  </mergeCells>
  <hyperlinks>
    <hyperlink ref="L3" location="CARTE!A1" display="Retour carte de France" xr:uid="{00000000-0004-0000-0C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7F27"/>
  </sheetPr>
  <dimension ref="A2:M3"/>
  <sheetViews>
    <sheetView showGridLines="0" showRowColHeaders="0" workbookViewId="0">
      <pane ySplit="3" topLeftCell="A4" activePane="bottomLeft" state="frozen"/>
      <selection pane="bottomLeft" activeCell="L34" sqref="L34"/>
    </sheetView>
  </sheetViews>
  <sheetFormatPr baseColWidth="10" defaultRowHeight="15" x14ac:dyDescent="0.25"/>
  <sheetData>
    <row r="2" spans="1:13" ht="21" x14ac:dyDescent="0.35">
      <c r="A2" s="554" t="s">
        <v>250</v>
      </c>
      <c r="B2" s="554"/>
      <c r="C2" s="554"/>
      <c r="D2" s="554"/>
      <c r="E2" s="554"/>
      <c r="F2" s="554"/>
      <c r="G2" s="554"/>
      <c r="H2" s="554"/>
      <c r="I2" s="554"/>
      <c r="J2" s="554"/>
      <c r="K2" s="554"/>
      <c r="L2" s="554"/>
      <c r="M2" s="554"/>
    </row>
    <row r="3" spans="1:13" x14ac:dyDescent="0.25">
      <c r="L3" s="130" t="s">
        <v>581</v>
      </c>
    </row>
  </sheetData>
  <mergeCells count="1">
    <mergeCell ref="A2:M2"/>
  </mergeCells>
  <hyperlinks>
    <hyperlink ref="L3" location="CARTE!A1" display="Retour carte de France" xr:uid="{00000000-0004-0000-0D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7F27"/>
  </sheetPr>
  <dimension ref="A2:M3"/>
  <sheetViews>
    <sheetView showGridLines="0" showRowColHeaders="0" topLeftCell="B1" zoomScaleNormal="100" workbookViewId="0">
      <pane ySplit="3" topLeftCell="A4" activePane="bottomLeft" state="frozen"/>
      <selection activeCell="B1" sqref="B1"/>
      <selection pane="bottomLeft" activeCell="O15" sqref="O15"/>
    </sheetView>
  </sheetViews>
  <sheetFormatPr baseColWidth="10" defaultRowHeight="15" x14ac:dyDescent="0.25"/>
  <sheetData>
    <row r="2" spans="1:13" ht="21" customHeight="1" x14ac:dyDescent="0.35">
      <c r="A2" s="554" t="s">
        <v>251</v>
      </c>
      <c r="B2" s="554"/>
      <c r="C2" s="554"/>
      <c r="D2" s="554"/>
      <c r="E2" s="554"/>
      <c r="F2" s="554"/>
      <c r="G2" s="554"/>
      <c r="H2" s="554"/>
      <c r="I2" s="554"/>
      <c r="J2" s="554"/>
      <c r="K2" s="554"/>
      <c r="L2" s="554"/>
      <c r="M2" s="554"/>
    </row>
    <row r="3" spans="1:13" x14ac:dyDescent="0.25">
      <c r="L3" s="130" t="s">
        <v>581</v>
      </c>
    </row>
  </sheetData>
  <mergeCells count="1">
    <mergeCell ref="A2:M2"/>
  </mergeCells>
  <hyperlinks>
    <hyperlink ref="L3" location="CARTE!A1" display="Retour carte de France" xr:uid="{00000000-0004-0000-0E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7F27"/>
  </sheetPr>
  <dimension ref="A2:M3"/>
  <sheetViews>
    <sheetView showGridLines="0" showRowColHeaders="0" workbookViewId="0">
      <pane ySplit="3" topLeftCell="A4" activePane="bottomLeft" state="frozen"/>
      <selection pane="bottomLeft" activeCell="M16" sqref="M16"/>
    </sheetView>
  </sheetViews>
  <sheetFormatPr baseColWidth="10" defaultRowHeight="15" x14ac:dyDescent="0.25"/>
  <sheetData>
    <row r="2" spans="1:13" ht="21" customHeight="1" x14ac:dyDescent="0.35">
      <c r="A2" s="554" t="s">
        <v>252</v>
      </c>
      <c r="B2" s="554"/>
      <c r="C2" s="554"/>
      <c r="D2" s="554"/>
      <c r="E2" s="554"/>
      <c r="F2" s="554"/>
      <c r="G2" s="554"/>
      <c r="H2" s="554"/>
      <c r="I2" s="554"/>
      <c r="J2" s="554"/>
      <c r="K2" s="554"/>
      <c r="L2" s="554"/>
      <c r="M2" s="554"/>
    </row>
    <row r="3" spans="1:13" x14ac:dyDescent="0.25">
      <c r="L3" s="130" t="s">
        <v>581</v>
      </c>
    </row>
  </sheetData>
  <mergeCells count="1">
    <mergeCell ref="A2:M2"/>
  </mergeCells>
  <hyperlinks>
    <hyperlink ref="L3" location="CARTE!A1" display="Retour carte de France" xr:uid="{00000000-0004-0000-0F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7F27"/>
  </sheetPr>
  <dimension ref="A2:M3"/>
  <sheetViews>
    <sheetView showGridLines="0" showRowColHeaders="0" workbookViewId="0">
      <pane ySplit="3" topLeftCell="A4" activePane="bottomLeft" state="frozen"/>
      <selection pane="bottomLeft" activeCell="N28" sqref="N28"/>
    </sheetView>
  </sheetViews>
  <sheetFormatPr baseColWidth="10" defaultRowHeight="15" x14ac:dyDescent="0.25"/>
  <sheetData>
    <row r="2" spans="1:13" ht="21" customHeight="1" x14ac:dyDescent="0.35">
      <c r="A2" s="554" t="s">
        <v>253</v>
      </c>
      <c r="B2" s="554"/>
      <c r="C2" s="554"/>
      <c r="D2" s="554"/>
      <c r="E2" s="554"/>
      <c r="F2" s="554"/>
      <c r="G2" s="554"/>
      <c r="H2" s="554"/>
      <c r="I2" s="554"/>
      <c r="J2" s="554"/>
      <c r="K2" s="554"/>
      <c r="L2" s="554"/>
      <c r="M2" s="554"/>
    </row>
    <row r="3" spans="1:13" x14ac:dyDescent="0.25">
      <c r="L3" s="130" t="s">
        <v>581</v>
      </c>
    </row>
  </sheetData>
  <mergeCells count="1">
    <mergeCell ref="A2:M2"/>
  </mergeCells>
  <hyperlinks>
    <hyperlink ref="L3" location="CARTE!A1" display="Retour carte de France" xr:uid="{00000000-0004-0000-10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7F27"/>
  </sheetPr>
  <dimension ref="A2:M3"/>
  <sheetViews>
    <sheetView showGridLines="0" showRowColHeaders="0" workbookViewId="0">
      <pane ySplit="3" topLeftCell="A4" activePane="bottomLeft" state="frozen"/>
      <selection pane="bottomLeft" activeCell="M22" sqref="M22"/>
    </sheetView>
  </sheetViews>
  <sheetFormatPr baseColWidth="10" defaultRowHeight="15" x14ac:dyDescent="0.25"/>
  <sheetData>
    <row r="2" spans="1:13" ht="21" customHeight="1" x14ac:dyDescent="0.35">
      <c r="A2" s="554" t="s">
        <v>593</v>
      </c>
      <c r="B2" s="554"/>
      <c r="C2" s="554"/>
      <c r="D2" s="554"/>
      <c r="E2" s="554"/>
      <c r="F2" s="554"/>
      <c r="G2" s="554"/>
      <c r="H2" s="554"/>
      <c r="I2" s="554"/>
      <c r="J2" s="554"/>
      <c r="K2" s="554"/>
      <c r="L2" s="554"/>
      <c r="M2" s="554"/>
    </row>
    <row r="3" spans="1:13" x14ac:dyDescent="0.25">
      <c r="L3" s="130" t="s">
        <v>581</v>
      </c>
    </row>
  </sheetData>
  <mergeCells count="1">
    <mergeCell ref="A2:M2"/>
  </mergeCells>
  <hyperlinks>
    <hyperlink ref="L3" location="CARTE!A1" display="Retour carte de France"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C99"/>
  </sheetPr>
  <dimension ref="A1:Y70"/>
  <sheetViews>
    <sheetView showGridLines="0" showRowColHeaders="0" workbookViewId="0">
      <pane ySplit="2" topLeftCell="A3" activePane="bottomLeft" state="frozen"/>
      <selection pane="bottomLeft" activeCell="C7" sqref="C7:T7"/>
    </sheetView>
  </sheetViews>
  <sheetFormatPr baseColWidth="10" defaultRowHeight="15" x14ac:dyDescent="0.25"/>
  <cols>
    <col min="1" max="1" width="3.7109375" customWidth="1"/>
    <col min="2" max="2" width="4.7109375" customWidth="1"/>
    <col min="3" max="3" width="15" customWidth="1"/>
    <col min="4" max="4" width="20.7109375" customWidth="1"/>
    <col min="5" max="5" width="12.42578125" style="183" hidden="1" customWidth="1"/>
    <col min="6" max="6" width="10.7109375" bestFit="1" customWidth="1"/>
    <col min="7" max="7" width="12.42578125" style="183" hidden="1" customWidth="1"/>
    <col min="8" max="8" width="11.42578125" style="131" customWidth="1"/>
    <col min="9" max="9" width="7.28515625" bestFit="1" customWidth="1"/>
    <col min="10" max="10" width="12.42578125" style="182" hidden="1" customWidth="1"/>
    <col min="11" max="11" width="9.85546875" bestFit="1" customWidth="1"/>
    <col min="12" max="12" width="10" bestFit="1" customWidth="1"/>
    <col min="13" max="13" width="10" customWidth="1"/>
    <col min="14" max="14" width="7.28515625" bestFit="1" customWidth="1"/>
    <col min="15" max="15" width="10" hidden="1" customWidth="1"/>
    <col min="16" max="16" width="7.5703125" customWidth="1"/>
    <col min="17" max="17" width="7.5703125" hidden="1" customWidth="1"/>
    <col min="18" max="19" width="7.5703125" customWidth="1"/>
    <col min="20" max="20" width="50" customWidth="1"/>
    <col min="22" max="22" width="12" style="133" bestFit="1" customWidth="1"/>
  </cols>
  <sheetData>
    <row r="1" spans="2:25" x14ac:dyDescent="0.25">
      <c r="E1" s="182"/>
      <c r="G1" s="182"/>
      <c r="H1"/>
      <c r="V1"/>
      <c r="Y1" s="86"/>
    </row>
    <row r="2" spans="2:25" ht="21" x14ac:dyDescent="0.35">
      <c r="B2" s="456" t="s">
        <v>618</v>
      </c>
      <c r="C2" s="457"/>
      <c r="D2" s="457"/>
      <c r="E2" s="457"/>
      <c r="F2" s="457"/>
      <c r="G2" s="457"/>
      <c r="H2" s="457"/>
      <c r="I2" s="457"/>
      <c r="J2" s="457"/>
      <c r="K2" s="457"/>
      <c r="L2" s="457"/>
      <c r="M2" s="457"/>
      <c r="N2" s="457"/>
      <c r="O2" s="457"/>
      <c r="P2" s="457"/>
      <c r="Q2" s="457"/>
      <c r="R2" s="457"/>
      <c r="S2" s="457"/>
      <c r="T2" s="457"/>
      <c r="Y2" s="86"/>
    </row>
    <row r="4" spans="2:25" x14ac:dyDescent="0.25">
      <c r="B4" s="458" t="s">
        <v>663</v>
      </c>
      <c r="C4" s="458"/>
      <c r="D4" s="458"/>
      <c r="E4" s="458"/>
      <c r="F4" s="458"/>
      <c r="G4" s="458"/>
      <c r="H4" s="458"/>
      <c r="I4" s="458"/>
      <c r="J4" s="458"/>
      <c r="K4" s="458"/>
      <c r="L4" s="458"/>
      <c r="M4" s="458"/>
      <c r="N4" s="458"/>
      <c r="O4" s="458"/>
      <c r="P4" s="458"/>
      <c r="Q4" s="458"/>
      <c r="R4" s="458"/>
      <c r="S4" s="458"/>
      <c r="T4" s="458"/>
    </row>
    <row r="6" spans="2:25" ht="15.75" x14ac:dyDescent="0.25">
      <c r="B6" s="134" t="s">
        <v>620</v>
      </c>
    </row>
    <row r="7" spans="2:25" s="129" customFormat="1" ht="31.5" customHeight="1" x14ac:dyDescent="0.25">
      <c r="C7" s="459" t="s">
        <v>657</v>
      </c>
      <c r="D7" s="459"/>
      <c r="E7" s="459"/>
      <c r="F7" s="459"/>
      <c r="G7" s="459"/>
      <c r="H7" s="459"/>
      <c r="I7" s="459"/>
      <c r="J7" s="459"/>
      <c r="K7" s="459"/>
      <c r="L7" s="459"/>
      <c r="M7" s="459"/>
      <c r="N7" s="459"/>
      <c r="O7" s="459"/>
      <c r="P7" s="459"/>
      <c r="Q7" s="459"/>
      <c r="R7" s="459"/>
      <c r="S7" s="459"/>
      <c r="T7" s="459"/>
      <c r="V7" s="135"/>
    </row>
    <row r="8" spans="2:25" s="129" customFormat="1" x14ac:dyDescent="0.25">
      <c r="E8" s="184"/>
      <c r="G8" s="184"/>
      <c r="J8" s="184"/>
      <c r="V8" s="135"/>
    </row>
    <row r="9" spans="2:25" s="136" customFormat="1" ht="15.75" x14ac:dyDescent="0.25">
      <c r="B9" s="138" t="s">
        <v>621</v>
      </c>
      <c r="E9" s="185"/>
      <c r="G9" s="185"/>
      <c r="J9" s="185"/>
      <c r="V9" s="137"/>
    </row>
    <row r="10" spans="2:25" s="129" customFormat="1" x14ac:dyDescent="0.25">
      <c r="C10" s="459" t="s">
        <v>656</v>
      </c>
      <c r="D10" s="459"/>
      <c r="E10" s="459"/>
      <c r="F10" s="459"/>
      <c r="G10" s="459"/>
      <c r="H10" s="459"/>
      <c r="I10" s="459"/>
      <c r="J10" s="459"/>
      <c r="K10" s="459"/>
      <c r="L10" s="459"/>
      <c r="M10" s="459"/>
      <c r="N10" s="459"/>
      <c r="O10" s="459"/>
      <c r="P10" s="459"/>
      <c r="Q10" s="459"/>
      <c r="R10" s="459"/>
      <c r="S10" s="459"/>
      <c r="T10" s="459"/>
      <c r="V10" s="135"/>
    </row>
    <row r="11" spans="2:25" s="129" customFormat="1" x14ac:dyDescent="0.25">
      <c r="E11" s="184"/>
      <c r="G11" s="184"/>
      <c r="J11" s="184"/>
      <c r="V11" s="135"/>
    </row>
    <row r="12" spans="2:25" ht="15" customHeight="1" x14ac:dyDescent="0.25">
      <c r="C12" s="458" t="s">
        <v>641</v>
      </c>
      <c r="D12" s="458"/>
      <c r="E12" s="458"/>
      <c r="F12" s="458"/>
      <c r="G12" s="458"/>
      <c r="H12" s="458"/>
      <c r="I12" s="458"/>
      <c r="J12" s="458"/>
      <c r="K12" s="458"/>
      <c r="L12" s="458"/>
      <c r="M12" s="458"/>
      <c r="N12" s="458"/>
      <c r="O12" s="458"/>
      <c r="P12" s="458"/>
      <c r="Q12" s="458"/>
      <c r="R12" s="458"/>
      <c r="S12" s="458"/>
      <c r="T12" s="458"/>
    </row>
    <row r="13" spans="2:25" ht="15" customHeight="1" x14ac:dyDescent="0.25">
      <c r="C13" s="181" t="s">
        <v>658</v>
      </c>
      <c r="D13" s="180"/>
      <c r="E13" s="186"/>
      <c r="F13" s="180"/>
      <c r="G13" s="186"/>
      <c r="H13" s="180"/>
      <c r="I13" s="180"/>
      <c r="J13" s="186"/>
      <c r="K13" s="180"/>
      <c r="L13" s="180"/>
      <c r="M13" s="180"/>
      <c r="N13" s="180"/>
      <c r="O13" s="180"/>
      <c r="P13" s="180"/>
      <c r="Q13" s="180"/>
      <c r="R13" s="180"/>
      <c r="S13" s="180"/>
      <c r="T13" s="180"/>
    </row>
    <row r="14" spans="2:25" ht="15" customHeight="1" thickBot="1" x14ac:dyDescent="0.3">
      <c r="E14" s="182"/>
      <c r="G14" s="182"/>
      <c r="H14"/>
    </row>
    <row r="15" spans="2:25" ht="15.75" hidden="1" thickBot="1" x14ac:dyDescent="0.3">
      <c r="F15" s="132">
        <v>107639</v>
      </c>
      <c r="G15" s="190"/>
      <c r="H15" s="132"/>
      <c r="I15" s="140"/>
      <c r="J15" s="183"/>
      <c r="K15" s="132"/>
      <c r="N15" s="140"/>
      <c r="P15">
        <v>1.609</v>
      </c>
    </row>
    <row r="16" spans="2:25" ht="51.75" thickBot="1" x14ac:dyDescent="0.3">
      <c r="C16" s="144"/>
      <c r="D16" s="145"/>
      <c r="E16" s="196" t="s">
        <v>642</v>
      </c>
      <c r="F16" s="198" t="s">
        <v>635</v>
      </c>
      <c r="G16" s="187" t="s">
        <v>642</v>
      </c>
      <c r="H16" s="146" t="s">
        <v>638</v>
      </c>
      <c r="I16" s="199" t="s">
        <v>639</v>
      </c>
      <c r="J16" s="197" t="s">
        <v>642</v>
      </c>
      <c r="K16" s="147" t="s">
        <v>636</v>
      </c>
      <c r="L16" s="198" t="s">
        <v>648</v>
      </c>
      <c r="M16" s="146" t="s">
        <v>647</v>
      </c>
      <c r="N16" s="199" t="s">
        <v>639</v>
      </c>
      <c r="O16" s="200" t="s">
        <v>643</v>
      </c>
      <c r="P16" s="202" t="s">
        <v>637</v>
      </c>
      <c r="Q16" s="147" t="s">
        <v>643</v>
      </c>
      <c r="R16" s="147" t="s">
        <v>640</v>
      </c>
      <c r="S16" s="203" t="s">
        <v>639</v>
      </c>
      <c r="T16" s="201" t="s">
        <v>628</v>
      </c>
    </row>
    <row r="17" spans="3:25" ht="15.75" thickBot="1" x14ac:dyDescent="0.3">
      <c r="C17" s="460" t="s">
        <v>644</v>
      </c>
      <c r="D17" s="461"/>
      <c r="E17" s="461"/>
      <c r="F17" s="461"/>
      <c r="G17" s="461"/>
      <c r="H17" s="461"/>
      <c r="I17" s="461"/>
      <c r="J17" s="461"/>
      <c r="K17" s="461"/>
      <c r="L17" s="461"/>
      <c r="M17" s="461"/>
      <c r="N17" s="461"/>
      <c r="O17" s="461"/>
      <c r="P17" s="461"/>
      <c r="Q17" s="461"/>
      <c r="R17" s="461"/>
      <c r="S17" s="461"/>
      <c r="T17" s="462"/>
      <c r="V17" s="148"/>
    </row>
    <row r="18" spans="3:25" ht="15.75" thickTop="1" x14ac:dyDescent="0.25">
      <c r="C18" s="154" t="s">
        <v>175</v>
      </c>
      <c r="D18" s="150" t="s">
        <v>645</v>
      </c>
      <c r="E18" s="204">
        <v>679830</v>
      </c>
      <c r="F18" s="228">
        <f>E18/$F$15</f>
        <v>6.3158334804299558</v>
      </c>
      <c r="G18" s="191">
        <v>80000</v>
      </c>
      <c r="H18" s="151">
        <f>G18/$F$15</f>
        <v>0.74322503925157235</v>
      </c>
      <c r="I18" s="221">
        <f>IF(E18&gt;0,G18/E18,"")</f>
        <v>0.11767647794301517</v>
      </c>
      <c r="J18" s="207">
        <v>1400000</v>
      </c>
      <c r="K18" s="155">
        <f>J18/$F$15</f>
        <v>13.006438186902518</v>
      </c>
      <c r="L18" s="239">
        <v>30</v>
      </c>
      <c r="M18" s="240">
        <v>4</v>
      </c>
      <c r="N18" s="221">
        <f>IF(L18&gt;0,M18/L18,"")</f>
        <v>0.13333333333333333</v>
      </c>
      <c r="O18" s="216">
        <v>43</v>
      </c>
      <c r="P18" s="153">
        <f>O18*$P$15</f>
        <v>69.186999999999998</v>
      </c>
      <c r="Q18" s="153">
        <v>7</v>
      </c>
      <c r="R18" s="153">
        <f>Q18*$P$15</f>
        <v>11.263</v>
      </c>
      <c r="S18" s="211">
        <f>R18/P18</f>
        <v>0.16279069767441862</v>
      </c>
      <c r="T18" s="247"/>
      <c r="V18" s="148"/>
      <c r="W18" s="148"/>
      <c r="X18" s="148"/>
      <c r="Y18" s="148"/>
    </row>
    <row r="19" spans="3:25" x14ac:dyDescent="0.25">
      <c r="C19" s="154" t="s">
        <v>171</v>
      </c>
      <c r="D19" s="150" t="s">
        <v>611</v>
      </c>
      <c r="E19" s="204">
        <v>2895808</v>
      </c>
      <c r="F19" s="210">
        <f t="shared" ref="F19:H26" si="0">E19/$F$15</f>
        <v>26.902962680812717</v>
      </c>
      <c r="G19" s="191">
        <v>401948</v>
      </c>
      <c r="H19" s="151">
        <f t="shared" si="0"/>
        <v>3.7342227259636376</v>
      </c>
      <c r="I19" s="211">
        <f t="shared" ref="I19:I26" si="1">IF(E19&gt;0,G19/E19,"")</f>
        <v>0.13880340133047495</v>
      </c>
      <c r="J19" s="207">
        <v>9768600</v>
      </c>
      <c r="K19" s="155">
        <f t="shared" ref="K19:K26" si="2">J19/$F$15</f>
        <v>90.753351480411382</v>
      </c>
      <c r="L19" s="241">
        <v>120</v>
      </c>
      <c r="M19" s="152"/>
      <c r="N19" s="211">
        <f t="shared" ref="N19:N26" si="3">IF(L19&gt;0,M19/L19,"")</f>
        <v>0</v>
      </c>
      <c r="O19" s="216">
        <v>108</v>
      </c>
      <c r="P19" s="153">
        <f t="shared" ref="P19:R26" si="4">O19*$P$15</f>
        <v>173.77199999999999</v>
      </c>
      <c r="Q19" s="153">
        <v>5.8</v>
      </c>
      <c r="R19" s="153">
        <f t="shared" si="4"/>
        <v>9.3322000000000003</v>
      </c>
      <c r="S19" s="211">
        <f t="shared" ref="S19" si="5">R19/P19</f>
        <v>5.3703703703703705E-2</v>
      </c>
      <c r="T19" s="247" t="s">
        <v>650</v>
      </c>
      <c r="V19" s="148"/>
      <c r="W19" s="148"/>
      <c r="X19" s="148"/>
      <c r="Y19" s="148"/>
    </row>
    <row r="20" spans="3:25" x14ac:dyDescent="0.25">
      <c r="C20" s="154" t="s">
        <v>117</v>
      </c>
      <c r="D20" s="150" t="s">
        <v>604</v>
      </c>
      <c r="E20" s="204">
        <v>4215008</v>
      </c>
      <c r="F20" s="210">
        <f t="shared" si="0"/>
        <v>39.158743578071146</v>
      </c>
      <c r="G20" s="191">
        <v>3446740</v>
      </c>
      <c r="H20" s="151">
        <f t="shared" si="0"/>
        <v>32.021293397374556</v>
      </c>
      <c r="I20" s="211">
        <f t="shared" si="1"/>
        <v>0.81773035780715009</v>
      </c>
      <c r="J20" s="207">
        <v>9812400</v>
      </c>
      <c r="K20" s="155">
        <f t="shared" si="2"/>
        <v>91.160267189401608</v>
      </c>
      <c r="L20" s="241">
        <v>180</v>
      </c>
      <c r="M20" s="152">
        <v>138</v>
      </c>
      <c r="N20" s="211">
        <f t="shared" si="3"/>
        <v>0.76666666666666672</v>
      </c>
      <c r="O20" s="216">
        <v>236</v>
      </c>
      <c r="P20" s="153">
        <f t="shared" si="4"/>
        <v>379.72399999999999</v>
      </c>
      <c r="Q20" s="153">
        <v>134</v>
      </c>
      <c r="R20" s="153">
        <f t="shared" si="4"/>
        <v>215.60599999999999</v>
      </c>
      <c r="S20" s="211">
        <f>IF(P20&gt;0,R20/P20,"")</f>
        <v>0.56779661016949157</v>
      </c>
      <c r="T20" s="247"/>
      <c r="V20" s="148"/>
      <c r="W20" s="148"/>
      <c r="X20" s="148"/>
      <c r="Y20" s="148"/>
    </row>
    <row r="21" spans="3:25" x14ac:dyDescent="0.25">
      <c r="C21" s="149" t="s">
        <v>275</v>
      </c>
      <c r="D21" s="150" t="s">
        <v>603</v>
      </c>
      <c r="E21" s="204">
        <v>815808</v>
      </c>
      <c r="F21" s="210">
        <f t="shared" si="0"/>
        <v>7.5791116602718347</v>
      </c>
      <c r="G21" s="191">
        <v>0</v>
      </c>
      <c r="H21" s="151">
        <f t="shared" si="0"/>
        <v>0</v>
      </c>
      <c r="I21" s="211">
        <f t="shared" si="1"/>
        <v>0</v>
      </c>
      <c r="J21" s="207">
        <v>1996400</v>
      </c>
      <c r="K21" s="155">
        <f t="shared" si="2"/>
        <v>18.547180854522988</v>
      </c>
      <c r="L21" s="241">
        <v>36</v>
      </c>
      <c r="M21" s="152"/>
      <c r="N21" s="211">
        <f t="shared" si="3"/>
        <v>0</v>
      </c>
      <c r="O21" s="216">
        <v>92</v>
      </c>
      <c r="P21" s="155">
        <f t="shared" si="4"/>
        <v>148.02799999999999</v>
      </c>
      <c r="Q21" s="155"/>
      <c r="R21" s="155">
        <f t="shared" si="4"/>
        <v>0</v>
      </c>
      <c r="S21" s="211">
        <f t="shared" ref="S21:S26" si="6">IF(P21&gt;0,R21/P21,"")</f>
        <v>0</v>
      </c>
      <c r="T21" s="247" t="s">
        <v>654</v>
      </c>
      <c r="V21" s="148"/>
      <c r="W21" s="148"/>
      <c r="X21" s="148"/>
      <c r="Y21" s="148"/>
    </row>
    <row r="22" spans="3:25" x14ac:dyDescent="0.25">
      <c r="C22" s="154" t="s">
        <v>605</v>
      </c>
      <c r="D22" s="150" t="s">
        <v>606</v>
      </c>
      <c r="E22" s="204">
        <v>273788</v>
      </c>
      <c r="F22" s="210">
        <f t="shared" si="0"/>
        <v>2.5435762130826189</v>
      </c>
      <c r="G22" s="191">
        <v>19200</v>
      </c>
      <c r="H22" s="151">
        <f t="shared" si="0"/>
        <v>0.17837400942037737</v>
      </c>
      <c r="I22" s="211">
        <f t="shared" si="1"/>
        <v>7.0127251742223909E-2</v>
      </c>
      <c r="J22" s="207">
        <v>956450</v>
      </c>
      <c r="K22" s="155">
        <f t="shared" si="2"/>
        <v>8.8857198599020801</v>
      </c>
      <c r="L22" s="241">
        <v>12</v>
      </c>
      <c r="M22" s="152">
        <v>11</v>
      </c>
      <c r="N22" s="211">
        <f t="shared" si="3"/>
        <v>0.91666666666666663</v>
      </c>
      <c r="O22" s="216">
        <v>23</v>
      </c>
      <c r="P22" s="155">
        <f t="shared" si="4"/>
        <v>37.006999999999998</v>
      </c>
      <c r="Q22" s="155">
        <f>45925/5280</f>
        <v>8.6979166666666661</v>
      </c>
      <c r="R22" s="155">
        <f t="shared" si="4"/>
        <v>13.994947916666666</v>
      </c>
      <c r="S22" s="211">
        <f t="shared" si="6"/>
        <v>0.37817028985507245</v>
      </c>
      <c r="T22" s="247"/>
      <c r="V22" s="148"/>
      <c r="W22" s="148"/>
      <c r="X22" s="148"/>
      <c r="Y22" s="148"/>
    </row>
    <row r="23" spans="3:25" x14ac:dyDescent="0.25">
      <c r="C23" s="154" t="s">
        <v>629</v>
      </c>
      <c r="D23" s="150" t="s">
        <v>610</v>
      </c>
      <c r="E23" s="204">
        <f>L23*50*300</f>
        <v>540000</v>
      </c>
      <c r="F23" s="210">
        <f t="shared" si="0"/>
        <v>5.0167690149481139</v>
      </c>
      <c r="G23" s="191">
        <v>294500</v>
      </c>
      <c r="H23" s="151">
        <f t="shared" si="0"/>
        <v>2.7359971757448509</v>
      </c>
      <c r="I23" s="211">
        <f t="shared" si="1"/>
        <v>0.54537037037037039</v>
      </c>
      <c r="J23" s="207"/>
      <c r="K23" s="155">
        <f t="shared" si="2"/>
        <v>0</v>
      </c>
      <c r="L23" s="241">
        <v>36</v>
      </c>
      <c r="M23" s="152">
        <v>19</v>
      </c>
      <c r="N23" s="211">
        <f t="shared" si="3"/>
        <v>0.52777777777777779</v>
      </c>
      <c r="O23" s="216">
        <v>17</v>
      </c>
      <c r="P23" s="155">
        <f t="shared" si="4"/>
        <v>27.353000000000002</v>
      </c>
      <c r="Q23" s="155">
        <v>14</v>
      </c>
      <c r="R23" s="155">
        <f t="shared" si="4"/>
        <v>22.526</v>
      </c>
      <c r="S23" s="211">
        <f t="shared" si="6"/>
        <v>0.82352941176470584</v>
      </c>
      <c r="T23" s="247" t="s">
        <v>630</v>
      </c>
      <c r="V23" s="148"/>
      <c r="W23" s="148"/>
      <c r="X23" s="148"/>
      <c r="Y23" s="148"/>
    </row>
    <row r="24" spans="3:25" x14ac:dyDescent="0.25">
      <c r="C24" s="154" t="s">
        <v>609</v>
      </c>
      <c r="D24" s="150" t="s">
        <v>610</v>
      </c>
      <c r="E24" s="204">
        <v>3263232</v>
      </c>
      <c r="F24" s="210">
        <f t="shared" si="0"/>
        <v>30.316446641087339</v>
      </c>
      <c r="G24" s="191">
        <v>2627000</v>
      </c>
      <c r="H24" s="151">
        <f t="shared" si="0"/>
        <v>24.405652226423509</v>
      </c>
      <c r="I24" s="211">
        <f t="shared" si="1"/>
        <v>0.80503010512277395</v>
      </c>
      <c r="J24" s="207">
        <v>6864000</v>
      </c>
      <c r="K24" s="155">
        <f t="shared" si="2"/>
        <v>63.76870836778491</v>
      </c>
      <c r="L24" s="241">
        <v>144</v>
      </c>
      <c r="M24" s="152">
        <v>110</v>
      </c>
      <c r="N24" s="211">
        <f t="shared" si="3"/>
        <v>0.76388888888888884</v>
      </c>
      <c r="O24" s="216">
        <v>147</v>
      </c>
      <c r="P24" s="155">
        <f t="shared" si="4"/>
        <v>236.523</v>
      </c>
      <c r="Q24" s="155">
        <v>92.6</v>
      </c>
      <c r="R24" s="155">
        <f t="shared" si="4"/>
        <v>148.99339999999998</v>
      </c>
      <c r="S24" s="211">
        <f t="shared" si="6"/>
        <v>0.62993197278911561</v>
      </c>
      <c r="T24" s="247"/>
      <c r="V24" s="148"/>
      <c r="W24" s="148"/>
      <c r="X24" s="148"/>
      <c r="Y24" s="148"/>
    </row>
    <row r="25" spans="3:25" x14ac:dyDescent="0.25">
      <c r="C25" s="149" t="s">
        <v>288</v>
      </c>
      <c r="D25" s="150" t="s">
        <v>608</v>
      </c>
      <c r="E25" s="204">
        <v>2243472</v>
      </c>
      <c r="F25" s="210">
        <f t="shared" si="0"/>
        <v>20.842557065747545</v>
      </c>
      <c r="G25" s="191">
        <v>0</v>
      </c>
      <c r="H25" s="151">
        <f t="shared" si="0"/>
        <v>0</v>
      </c>
      <c r="I25" s="211">
        <f t="shared" si="1"/>
        <v>0</v>
      </c>
      <c r="J25" s="207">
        <v>7285400</v>
      </c>
      <c r="K25" s="155">
        <f t="shared" si="2"/>
        <v>67.683646262042572</v>
      </c>
      <c r="L25" s="241">
        <v>132</v>
      </c>
      <c r="M25" s="152"/>
      <c r="N25" s="211">
        <f t="shared" si="3"/>
        <v>0</v>
      </c>
      <c r="O25" s="216">
        <v>117</v>
      </c>
      <c r="P25" s="155">
        <f t="shared" si="4"/>
        <v>188.25299999999999</v>
      </c>
      <c r="Q25" s="155"/>
      <c r="R25" s="155">
        <f t="shared" si="4"/>
        <v>0</v>
      </c>
      <c r="S25" s="211">
        <f t="shared" si="6"/>
        <v>0</v>
      </c>
      <c r="T25" s="247" t="s">
        <v>655</v>
      </c>
      <c r="V25" s="148"/>
      <c r="W25" s="148"/>
      <c r="X25" s="148"/>
      <c r="Y25" s="148"/>
    </row>
    <row r="26" spans="3:25" ht="15.75" thickBot="1" x14ac:dyDescent="0.3">
      <c r="C26" s="156" t="s">
        <v>607</v>
      </c>
      <c r="D26" s="157" t="s">
        <v>606</v>
      </c>
      <c r="E26" s="205">
        <v>544000</v>
      </c>
      <c r="F26" s="212">
        <f t="shared" si="0"/>
        <v>5.053930266910692</v>
      </c>
      <c r="G26" s="192">
        <v>0</v>
      </c>
      <c r="H26" s="158">
        <f t="shared" si="0"/>
        <v>0</v>
      </c>
      <c r="I26" s="213">
        <f t="shared" si="1"/>
        <v>0</v>
      </c>
      <c r="J26" s="208">
        <v>1500000</v>
      </c>
      <c r="K26" s="231">
        <f t="shared" si="2"/>
        <v>13.935469485966982</v>
      </c>
      <c r="L26" s="242">
        <v>24</v>
      </c>
      <c r="M26" s="159"/>
      <c r="N26" s="213">
        <f t="shared" si="3"/>
        <v>0</v>
      </c>
      <c r="O26" s="217">
        <v>35</v>
      </c>
      <c r="P26" s="155">
        <f t="shared" si="4"/>
        <v>56.314999999999998</v>
      </c>
      <c r="Q26" s="160"/>
      <c r="R26" s="155">
        <f t="shared" si="4"/>
        <v>0</v>
      </c>
      <c r="S26" s="213">
        <f t="shared" si="6"/>
        <v>0</v>
      </c>
      <c r="T26" s="249"/>
      <c r="V26" s="148"/>
      <c r="W26" s="148"/>
      <c r="X26" s="148"/>
      <c r="Y26" s="148"/>
    </row>
    <row r="27" spans="3:25" ht="16.5" thickTop="1" thickBot="1" x14ac:dyDescent="0.3">
      <c r="C27" s="161"/>
      <c r="D27" s="162" t="s">
        <v>612</v>
      </c>
      <c r="E27" s="206">
        <f>SUM(E18:E26)</f>
        <v>15470946</v>
      </c>
      <c r="F27" s="214">
        <f>SUM(F18:F26)</f>
        <v>143.72993060136196</v>
      </c>
      <c r="G27" s="188">
        <f>SUM(G18:G26)</f>
        <v>6869388</v>
      </c>
      <c r="H27" s="163">
        <f>SUM(H18:H26)</f>
        <v>63.818764574178502</v>
      </c>
      <c r="I27" s="215">
        <f>G27/E27</f>
        <v>0.44401861398779363</v>
      </c>
      <c r="J27" s="209">
        <f>SUM(J18:J26)</f>
        <v>39583250</v>
      </c>
      <c r="K27" s="232">
        <f>SUM(K18:K26)</f>
        <v>367.74078168693501</v>
      </c>
      <c r="L27" s="243">
        <f>SUM(L18:L26)</f>
        <v>714</v>
      </c>
      <c r="M27" s="164">
        <f>SUM(M18:M26)</f>
        <v>282</v>
      </c>
      <c r="N27" s="215">
        <f>M27/L27</f>
        <v>0.3949579831932773</v>
      </c>
      <c r="O27" s="234">
        <f>SUM(O18:O26)</f>
        <v>818</v>
      </c>
      <c r="P27" s="165">
        <f>SUM(P18:P26)</f>
        <v>1316.1619999999998</v>
      </c>
      <c r="Q27" s="165">
        <f>SUM(Q18:Q26)</f>
        <v>262.09791666666666</v>
      </c>
      <c r="R27" s="165">
        <f>SUM(R18:R26)</f>
        <v>421.71554791666665</v>
      </c>
      <c r="S27" s="215">
        <f>Q27/O27</f>
        <v>0.32041310105949472</v>
      </c>
      <c r="T27" s="252"/>
      <c r="V27" s="148"/>
    </row>
    <row r="28" spans="3:25" ht="15.75" thickBot="1" x14ac:dyDescent="0.3">
      <c r="C28" s="460" t="s">
        <v>631</v>
      </c>
      <c r="D28" s="461"/>
      <c r="E28" s="461"/>
      <c r="F28" s="461"/>
      <c r="G28" s="461"/>
      <c r="H28" s="461"/>
      <c r="I28" s="461"/>
      <c r="J28" s="461"/>
      <c r="K28" s="461"/>
      <c r="L28" s="461"/>
      <c r="M28" s="461"/>
      <c r="N28" s="461"/>
      <c r="O28" s="461"/>
      <c r="P28" s="461"/>
      <c r="Q28" s="461"/>
      <c r="R28" s="461"/>
      <c r="S28" s="461"/>
      <c r="T28" s="462"/>
      <c r="V28" s="148"/>
    </row>
    <row r="29" spans="3:25" ht="15.75" thickTop="1" x14ac:dyDescent="0.25">
      <c r="C29" s="149" t="s">
        <v>632</v>
      </c>
      <c r="D29" s="150"/>
      <c r="E29" s="224"/>
      <c r="F29" s="228"/>
      <c r="G29" s="191">
        <v>100000</v>
      </c>
      <c r="H29" s="151">
        <f>G29/$F$15</f>
        <v>0.92903129906446547</v>
      </c>
      <c r="I29" s="221" t="str">
        <f>IF(E29&gt;0,G29/E29,"")</f>
        <v/>
      </c>
      <c r="J29" s="207"/>
      <c r="K29" s="155"/>
      <c r="L29" s="239"/>
      <c r="M29" s="240"/>
      <c r="N29" s="221" t="str">
        <f>IF(L29&gt;0,M29/L29,"")</f>
        <v/>
      </c>
      <c r="O29" s="216"/>
      <c r="P29" s="255"/>
      <c r="Q29" s="255"/>
      <c r="R29" s="255"/>
      <c r="S29" s="221" t="str">
        <f>IF(P29&gt;0,R29/P29,"")</f>
        <v/>
      </c>
      <c r="T29" s="247" t="s">
        <v>651</v>
      </c>
      <c r="V29" s="148"/>
    </row>
    <row r="30" spans="3:25" x14ac:dyDescent="0.25">
      <c r="C30" s="149" t="s">
        <v>261</v>
      </c>
      <c r="D30" s="150"/>
      <c r="E30" s="224"/>
      <c r="F30" s="210"/>
      <c r="G30" s="191">
        <v>48133</v>
      </c>
      <c r="H30" s="151">
        <f t="shared" ref="F30:H38" si="7">G30/$F$15</f>
        <v>0.44717063517869915</v>
      </c>
      <c r="I30" s="211" t="str">
        <f t="shared" ref="I30:I38" si="8">IF(E30&gt;0,G30/E30,"")</f>
        <v/>
      </c>
      <c r="J30" s="207"/>
      <c r="K30" s="155"/>
      <c r="L30" s="241"/>
      <c r="M30" s="152"/>
      <c r="N30" s="211" t="str">
        <f t="shared" ref="N30:N38" si="9">IF(L30&gt;0,M30/L30,"")</f>
        <v/>
      </c>
      <c r="O30" s="216"/>
      <c r="P30" s="155"/>
      <c r="Q30" s="155"/>
      <c r="R30" s="155"/>
      <c r="S30" s="211" t="str">
        <f t="shared" ref="S30:S38" si="10">IF(P30&gt;0,R30/P30,"")</f>
        <v/>
      </c>
      <c r="T30" s="247" t="s">
        <v>652</v>
      </c>
      <c r="V30" s="148"/>
    </row>
    <row r="31" spans="3:25" x14ac:dyDescent="0.25">
      <c r="C31" s="154" t="s">
        <v>72</v>
      </c>
      <c r="D31" s="150"/>
      <c r="E31" s="204">
        <v>4418960</v>
      </c>
      <c r="F31" s="210">
        <f t="shared" si="7"/>
        <v>41.053521493139101</v>
      </c>
      <c r="G31" s="191">
        <v>3838848</v>
      </c>
      <c r="H31" s="151">
        <f t="shared" si="7"/>
        <v>35.664099443510253</v>
      </c>
      <c r="I31" s="211">
        <f t="shared" si="8"/>
        <v>0.86872205224758769</v>
      </c>
      <c r="J31" s="207">
        <v>10387500</v>
      </c>
      <c r="K31" s="155">
        <f t="shared" ref="K31:K38" si="11">J31/$F$15</f>
        <v>96.503126190321353</v>
      </c>
      <c r="L31" s="241">
        <v>195</v>
      </c>
      <c r="M31" s="152">
        <v>174</v>
      </c>
      <c r="N31" s="211">
        <f t="shared" si="9"/>
        <v>0.89230769230769236</v>
      </c>
      <c r="O31" s="216">
        <v>263</v>
      </c>
      <c r="P31" s="155">
        <f t="shared" ref="P31:R38" si="12">O31*$P$15</f>
        <v>423.16699999999997</v>
      </c>
      <c r="Q31" s="155">
        <v>132</v>
      </c>
      <c r="R31" s="155">
        <f t="shared" si="12"/>
        <v>212.38800000000001</v>
      </c>
      <c r="S31" s="211">
        <f t="shared" si="10"/>
        <v>0.50190114068441072</v>
      </c>
      <c r="T31" s="247"/>
      <c r="V31" s="148"/>
    </row>
    <row r="32" spans="3:25" x14ac:dyDescent="0.25">
      <c r="C32" s="154" t="s">
        <v>75</v>
      </c>
      <c r="D32" s="150"/>
      <c r="E32" s="224">
        <f>L32*50*308</f>
        <v>477400</v>
      </c>
      <c r="F32" s="210">
        <f t="shared" si="7"/>
        <v>4.4351954217337584</v>
      </c>
      <c r="G32" s="191">
        <v>446600</v>
      </c>
      <c r="H32" s="151">
        <f t="shared" si="7"/>
        <v>4.1490537816219026</v>
      </c>
      <c r="I32" s="211">
        <f t="shared" si="8"/>
        <v>0.93548387096774188</v>
      </c>
      <c r="J32" s="207"/>
      <c r="K32" s="155">
        <f t="shared" si="11"/>
        <v>0</v>
      </c>
      <c r="L32" s="241">
        <v>31</v>
      </c>
      <c r="M32" s="152">
        <v>29</v>
      </c>
      <c r="N32" s="211">
        <f t="shared" si="9"/>
        <v>0.93548387096774188</v>
      </c>
      <c r="O32" s="216">
        <v>11.2</v>
      </c>
      <c r="P32" s="155">
        <f t="shared" si="12"/>
        <v>18.020799999999998</v>
      </c>
      <c r="Q32" s="155">
        <f>56200/5280</f>
        <v>10.643939393939394</v>
      </c>
      <c r="R32" s="155">
        <f t="shared" si="12"/>
        <v>17.126098484848484</v>
      </c>
      <c r="S32" s="211">
        <f t="shared" si="10"/>
        <v>0.9503517316017317</v>
      </c>
      <c r="T32" s="247" t="s">
        <v>630</v>
      </c>
      <c r="V32" s="148"/>
    </row>
    <row r="33" spans="1:22" x14ac:dyDescent="0.25">
      <c r="C33" s="154" t="s">
        <v>633</v>
      </c>
      <c r="D33" s="150"/>
      <c r="E33" s="204">
        <f>G33</f>
        <v>409823</v>
      </c>
      <c r="F33" s="210">
        <f t="shared" si="7"/>
        <v>3.8073839407649643</v>
      </c>
      <c r="G33" s="191">
        <v>409823</v>
      </c>
      <c r="H33" s="151">
        <f t="shared" si="7"/>
        <v>3.8073839407649643</v>
      </c>
      <c r="I33" s="211">
        <f t="shared" si="8"/>
        <v>1</v>
      </c>
      <c r="J33" s="207"/>
      <c r="K33" s="155">
        <f t="shared" si="11"/>
        <v>0</v>
      </c>
      <c r="L33" s="241">
        <v>8</v>
      </c>
      <c r="M33" s="152">
        <v>8</v>
      </c>
      <c r="N33" s="211">
        <f t="shared" si="9"/>
        <v>1</v>
      </c>
      <c r="O33" s="235">
        <f>Q33</f>
        <v>10.327651515151516</v>
      </c>
      <c r="P33" s="155">
        <f t="shared" si="12"/>
        <v>16.617191287878789</v>
      </c>
      <c r="Q33" s="155">
        <f>54530/5280</f>
        <v>10.327651515151516</v>
      </c>
      <c r="R33" s="155">
        <f t="shared" si="12"/>
        <v>16.617191287878789</v>
      </c>
      <c r="S33" s="211">
        <f t="shared" si="10"/>
        <v>1</v>
      </c>
      <c r="T33" s="247" t="s">
        <v>630</v>
      </c>
      <c r="V33" s="148"/>
    </row>
    <row r="34" spans="1:22" x14ac:dyDescent="0.25">
      <c r="C34" s="149" t="s">
        <v>614</v>
      </c>
      <c r="D34" s="150"/>
      <c r="E34" s="204">
        <v>815808</v>
      </c>
      <c r="F34" s="210">
        <f t="shared" si="7"/>
        <v>7.5791116602718347</v>
      </c>
      <c r="G34" s="191">
        <v>0</v>
      </c>
      <c r="H34" s="151">
        <f t="shared" si="7"/>
        <v>0</v>
      </c>
      <c r="I34" s="211">
        <f t="shared" si="8"/>
        <v>0</v>
      </c>
      <c r="J34" s="207">
        <v>1573000</v>
      </c>
      <c r="K34" s="155">
        <f t="shared" si="11"/>
        <v>14.613662334284042</v>
      </c>
      <c r="L34" s="241">
        <v>36</v>
      </c>
      <c r="M34" s="152"/>
      <c r="N34" s="211">
        <f t="shared" si="9"/>
        <v>0</v>
      </c>
      <c r="O34" s="216">
        <v>33</v>
      </c>
      <c r="P34" s="155">
        <f t="shared" si="12"/>
        <v>53.097000000000001</v>
      </c>
      <c r="Q34" s="155"/>
      <c r="R34" s="155">
        <f t="shared" si="12"/>
        <v>0</v>
      </c>
      <c r="S34" s="211">
        <f t="shared" si="10"/>
        <v>0</v>
      </c>
      <c r="T34" s="247"/>
      <c r="V34" s="148"/>
    </row>
    <row r="35" spans="1:22" x14ac:dyDescent="0.25">
      <c r="C35" s="154" t="s">
        <v>82</v>
      </c>
      <c r="D35" s="150"/>
      <c r="E35" s="204">
        <v>4079040</v>
      </c>
      <c r="F35" s="210">
        <f t="shared" si="7"/>
        <v>37.895558301359173</v>
      </c>
      <c r="G35" s="191">
        <v>1214000</v>
      </c>
      <c r="H35" s="151">
        <f t="shared" si="7"/>
        <v>11.27843997064261</v>
      </c>
      <c r="I35" s="211">
        <f t="shared" si="8"/>
        <v>0.29761904761904762</v>
      </c>
      <c r="J35" s="207">
        <v>9600000</v>
      </c>
      <c r="K35" s="155">
        <f t="shared" si="11"/>
        <v>89.187004710188688</v>
      </c>
      <c r="L35" s="241">
        <v>180</v>
      </c>
      <c r="M35" s="152">
        <v>55</v>
      </c>
      <c r="N35" s="211">
        <f t="shared" si="9"/>
        <v>0.30555555555555558</v>
      </c>
      <c r="O35" s="216">
        <v>226</v>
      </c>
      <c r="P35" s="155">
        <f t="shared" si="12"/>
        <v>363.63400000000001</v>
      </c>
      <c r="Q35" s="155">
        <v>49.5</v>
      </c>
      <c r="R35" s="155">
        <f t="shared" si="12"/>
        <v>79.645499999999998</v>
      </c>
      <c r="S35" s="211">
        <f t="shared" si="10"/>
        <v>0.21902654867256635</v>
      </c>
      <c r="T35" s="247"/>
      <c r="V35" s="148"/>
    </row>
    <row r="36" spans="1:22" x14ac:dyDescent="0.25">
      <c r="C36" s="149" t="s">
        <v>87</v>
      </c>
      <c r="D36" s="150"/>
      <c r="E36" s="204"/>
      <c r="F36" s="210"/>
      <c r="G36" s="191">
        <v>409823</v>
      </c>
      <c r="H36" s="151">
        <f t="shared" si="7"/>
        <v>3.8073839407649643</v>
      </c>
      <c r="I36" s="211" t="str">
        <f t="shared" si="8"/>
        <v/>
      </c>
      <c r="J36" s="207"/>
      <c r="K36" s="155"/>
      <c r="L36" s="241"/>
      <c r="M36" s="152"/>
      <c r="N36" s="211" t="str">
        <f t="shared" si="9"/>
        <v/>
      </c>
      <c r="O36" s="216"/>
      <c r="P36" s="155"/>
      <c r="Q36" s="155"/>
      <c r="R36" s="155"/>
      <c r="S36" s="211" t="str">
        <f t="shared" si="10"/>
        <v/>
      </c>
      <c r="T36" s="247" t="s">
        <v>653</v>
      </c>
      <c r="V36" s="148"/>
    </row>
    <row r="37" spans="1:22" x14ac:dyDescent="0.25">
      <c r="C37" s="149" t="s">
        <v>613</v>
      </c>
      <c r="D37" s="150"/>
      <c r="E37" s="224">
        <v>2293472</v>
      </c>
      <c r="F37" s="210">
        <f t="shared" si="7"/>
        <v>21.307072715279777</v>
      </c>
      <c r="G37" s="191">
        <v>0</v>
      </c>
      <c r="H37" s="151">
        <f t="shared" si="7"/>
        <v>0</v>
      </c>
      <c r="I37" s="211">
        <f t="shared" si="8"/>
        <v>0</v>
      </c>
      <c r="J37" s="207">
        <v>2800000</v>
      </c>
      <c r="K37" s="155">
        <f t="shared" si="11"/>
        <v>26.012876373805035</v>
      </c>
      <c r="L37" s="241">
        <v>33</v>
      </c>
      <c r="M37" s="152"/>
      <c r="N37" s="211">
        <f t="shared" si="9"/>
        <v>0</v>
      </c>
      <c r="O37" s="216">
        <v>51</v>
      </c>
      <c r="P37" s="155">
        <f t="shared" si="12"/>
        <v>82.058999999999997</v>
      </c>
      <c r="Q37" s="155"/>
      <c r="R37" s="155">
        <f t="shared" si="12"/>
        <v>0</v>
      </c>
      <c r="S37" s="211">
        <f t="shared" si="10"/>
        <v>0</v>
      </c>
      <c r="T37" s="247"/>
      <c r="V37" s="148"/>
    </row>
    <row r="38" spans="1:22" ht="15.75" thickBot="1" x14ac:dyDescent="0.3">
      <c r="C38" s="156" t="s">
        <v>615</v>
      </c>
      <c r="D38" s="157"/>
      <c r="E38" s="226">
        <v>1500000</v>
      </c>
      <c r="F38" s="212">
        <f t="shared" si="7"/>
        <v>13.935469485966982</v>
      </c>
      <c r="G38" s="192">
        <v>0</v>
      </c>
      <c r="H38" s="158">
        <f t="shared" si="7"/>
        <v>0</v>
      </c>
      <c r="I38" s="213">
        <f t="shared" si="8"/>
        <v>0</v>
      </c>
      <c r="J38" s="208">
        <v>4000000</v>
      </c>
      <c r="K38" s="231">
        <f t="shared" si="11"/>
        <v>37.161251962578618</v>
      </c>
      <c r="L38" s="242">
        <v>65</v>
      </c>
      <c r="M38" s="159"/>
      <c r="N38" s="213">
        <f t="shared" si="9"/>
        <v>0</v>
      </c>
      <c r="O38" s="217">
        <v>100</v>
      </c>
      <c r="P38" s="155">
        <f t="shared" si="12"/>
        <v>160.9</v>
      </c>
      <c r="Q38" s="160"/>
      <c r="R38" s="155">
        <f t="shared" si="12"/>
        <v>0</v>
      </c>
      <c r="S38" s="213">
        <f t="shared" si="10"/>
        <v>0</v>
      </c>
      <c r="T38" s="249" t="s">
        <v>649</v>
      </c>
      <c r="V38" s="148"/>
    </row>
    <row r="39" spans="1:22" ht="16.5" thickTop="1" thickBot="1" x14ac:dyDescent="0.3">
      <c r="C39" s="161"/>
      <c r="D39" s="162" t="s">
        <v>612</v>
      </c>
      <c r="E39" s="206">
        <f>SUM(E29:E38)</f>
        <v>13994503</v>
      </c>
      <c r="F39" s="214">
        <f>SUM(F29:F38)</f>
        <v>130.01331301851559</v>
      </c>
      <c r="G39" s="193">
        <f>SUM(G29:G38)</f>
        <v>6467227</v>
      </c>
      <c r="H39" s="163">
        <f>SUM(H29:H38)</f>
        <v>60.082563011547855</v>
      </c>
      <c r="I39" s="215">
        <f>G39/E39</f>
        <v>0.46212623628005939</v>
      </c>
      <c r="J39" s="209">
        <f>SUM(J29:J38)</f>
        <v>28360500</v>
      </c>
      <c r="K39" s="232">
        <f>SUM(K29:K38)</f>
        <v>263.47792157117772</v>
      </c>
      <c r="L39" s="243">
        <f>SUM(L29:L38)</f>
        <v>548</v>
      </c>
      <c r="M39" s="164">
        <f>SUM(M29:M38)</f>
        <v>266</v>
      </c>
      <c r="N39" s="215">
        <f>M39/L39</f>
        <v>0.48540145985401462</v>
      </c>
      <c r="O39" s="234">
        <f>SUM(O29:O38)</f>
        <v>694.52765151515155</v>
      </c>
      <c r="P39" s="165">
        <f>SUM(P29:P38)</f>
        <v>1117.4949912878787</v>
      </c>
      <c r="Q39" s="165">
        <f>SUM(Q29:Q38)</f>
        <v>202.47159090909093</v>
      </c>
      <c r="R39" s="165">
        <f>SUM(R29:R38)</f>
        <v>325.77678977272728</v>
      </c>
      <c r="S39" s="215">
        <f>Q39/O39</f>
        <v>0.29152416101416212</v>
      </c>
      <c r="T39" s="252"/>
      <c r="V39" s="148"/>
    </row>
    <row r="40" spans="1:22" ht="15.75" thickBot="1" x14ac:dyDescent="0.3">
      <c r="C40" s="460" t="s">
        <v>619</v>
      </c>
      <c r="D40" s="461"/>
      <c r="E40" s="461"/>
      <c r="F40" s="461"/>
      <c r="G40" s="461"/>
      <c r="H40" s="461"/>
      <c r="I40" s="461"/>
      <c r="J40" s="461"/>
      <c r="K40" s="461"/>
      <c r="L40" s="461"/>
      <c r="M40" s="461"/>
      <c r="N40" s="461"/>
      <c r="O40" s="461"/>
      <c r="P40" s="461"/>
      <c r="Q40" s="461"/>
      <c r="R40" s="461"/>
      <c r="S40" s="461"/>
      <c r="T40" s="462"/>
      <c r="V40" s="148"/>
    </row>
    <row r="41" spans="1:22" ht="15.75" thickTop="1" x14ac:dyDescent="0.25">
      <c r="C41" s="154" t="s">
        <v>31</v>
      </c>
      <c r="D41" s="176" t="s">
        <v>659</v>
      </c>
      <c r="E41" s="224">
        <v>1867500</v>
      </c>
      <c r="F41" s="228">
        <f>E41/$F$15</f>
        <v>17.349659510028893</v>
      </c>
      <c r="G41" s="191">
        <v>1355000</v>
      </c>
      <c r="H41" s="151">
        <f>G41/$F$15</f>
        <v>12.588374102323508</v>
      </c>
      <c r="I41" s="221">
        <f t="shared" ref="I41:I45" si="13">IF(E41&gt;0,G41/E41,"")</f>
        <v>0.72556894243641235</v>
      </c>
      <c r="J41" s="207">
        <v>3200000</v>
      </c>
      <c r="K41" s="155">
        <f>J41/$F$15</f>
        <v>29.729001570062895</v>
      </c>
      <c r="L41" s="239">
        <v>73</v>
      </c>
      <c r="M41" s="240">
        <v>48</v>
      </c>
      <c r="N41" s="221">
        <f>IF(L41&gt;0,M41/L41,"")</f>
        <v>0.65753424657534243</v>
      </c>
      <c r="O41" s="216">
        <v>73</v>
      </c>
      <c r="P41" s="155">
        <f>O41*$P$15</f>
        <v>117.45699999999999</v>
      </c>
      <c r="Q41" s="155">
        <v>73</v>
      </c>
      <c r="R41" s="155">
        <f>Q41*$P$15</f>
        <v>117.45699999999999</v>
      </c>
      <c r="S41" s="211">
        <f>IF(P41&gt;0,R41/P41,"")</f>
        <v>1</v>
      </c>
      <c r="T41" s="247"/>
      <c r="V41" s="148"/>
    </row>
    <row r="42" spans="1:22" x14ac:dyDescent="0.25">
      <c r="C42" s="154" t="s">
        <v>32</v>
      </c>
      <c r="D42" s="150"/>
      <c r="E42" s="224">
        <v>306400</v>
      </c>
      <c r="F42" s="210">
        <f>E42/$F$15</f>
        <v>2.8465519003335222</v>
      </c>
      <c r="G42" s="191">
        <v>306400</v>
      </c>
      <c r="H42" s="151">
        <f>G42/$F$15</f>
        <v>2.8465519003335222</v>
      </c>
      <c r="I42" s="211">
        <f t="shared" si="13"/>
        <v>1</v>
      </c>
      <c r="J42" s="207">
        <v>325000</v>
      </c>
      <c r="K42" s="155">
        <f>J42/$F$15</f>
        <v>3.019351721959513</v>
      </c>
      <c r="L42" s="241">
        <f>10+3+20+3</f>
        <v>36</v>
      </c>
      <c r="M42" s="152">
        <v>36</v>
      </c>
      <c r="N42" s="211">
        <f t="shared" ref="N42:N45" si="14">IF(L42&gt;0,M42/L42,"")</f>
        <v>1</v>
      </c>
      <c r="O42" s="216">
        <v>28.8</v>
      </c>
      <c r="P42" s="155">
        <f>O42*$P$15</f>
        <v>46.339199999999998</v>
      </c>
      <c r="Q42" s="155">
        <v>28.8</v>
      </c>
      <c r="R42" s="155">
        <f>Q42*$P$15</f>
        <v>46.339199999999998</v>
      </c>
      <c r="S42" s="211">
        <f t="shared" ref="S42:S45" si="15">IF(P42&gt;0,R42/P42,"")</f>
        <v>1</v>
      </c>
      <c r="T42" s="247" t="s">
        <v>646</v>
      </c>
      <c r="V42" s="148"/>
    </row>
    <row r="43" spans="1:22" s="166" customFormat="1" x14ac:dyDescent="0.25">
      <c r="A43"/>
      <c r="B43"/>
      <c r="C43" s="175" t="s">
        <v>38</v>
      </c>
      <c r="D43" s="176" t="s">
        <v>659</v>
      </c>
      <c r="E43" s="225">
        <v>407900</v>
      </c>
      <c r="F43" s="229">
        <f>E43/$F$15</f>
        <v>3.7895186688839546</v>
      </c>
      <c r="G43" s="194">
        <v>407904</v>
      </c>
      <c r="H43" s="177">
        <f>G43/$F$15</f>
        <v>3.7895558301359173</v>
      </c>
      <c r="I43" s="211">
        <f t="shared" si="13"/>
        <v>1.0000098063250797</v>
      </c>
      <c r="J43" s="218">
        <v>1144000</v>
      </c>
      <c r="K43" s="179">
        <f>J43/$F$15</f>
        <v>10.628118061297485</v>
      </c>
      <c r="L43" s="244">
        <v>20</v>
      </c>
      <c r="M43" s="178">
        <v>18</v>
      </c>
      <c r="N43" s="211">
        <f t="shared" si="14"/>
        <v>0.9</v>
      </c>
      <c r="O43" s="236">
        <v>57</v>
      </c>
      <c r="P43" s="179">
        <f>O43*$P$15</f>
        <v>91.712999999999994</v>
      </c>
      <c r="Q43" s="179">
        <v>45</v>
      </c>
      <c r="R43" s="179">
        <f>Q43*$P$15</f>
        <v>72.405000000000001</v>
      </c>
      <c r="S43" s="211">
        <f t="shared" si="15"/>
        <v>0.78947368421052633</v>
      </c>
      <c r="T43" s="248"/>
      <c r="V43" s="167"/>
    </row>
    <row r="44" spans="1:22" x14ac:dyDescent="0.25">
      <c r="C44" s="154" t="s">
        <v>262</v>
      </c>
      <c r="D44" s="150"/>
      <c r="E44" s="204">
        <v>1019760</v>
      </c>
      <c r="F44" s="210">
        <f>E44/$F$15</f>
        <v>9.4738895753397934</v>
      </c>
      <c r="G44" s="191">
        <v>50400</v>
      </c>
      <c r="H44" s="151">
        <f>G44/$F$15</f>
        <v>0.46823177472849059</v>
      </c>
      <c r="I44" s="211">
        <f t="shared" si="13"/>
        <v>4.9423393739703461E-2</v>
      </c>
      <c r="J44" s="207">
        <v>3327400</v>
      </c>
      <c r="K44" s="155">
        <f>J44/$F$15</f>
        <v>30.912587445071026</v>
      </c>
      <c r="L44" s="241">
        <v>50</v>
      </c>
      <c r="M44" s="152">
        <v>2</v>
      </c>
      <c r="N44" s="211">
        <f t="shared" si="14"/>
        <v>0.04</v>
      </c>
      <c r="O44" s="216">
        <v>77</v>
      </c>
      <c r="P44" s="155">
        <f>O44*$P$15</f>
        <v>123.893</v>
      </c>
      <c r="Q44" s="155">
        <f>1000/5280</f>
        <v>0.18939393939393939</v>
      </c>
      <c r="R44" s="155">
        <f>Q44*$P$15</f>
        <v>0.3047348484848485</v>
      </c>
      <c r="S44" s="253">
        <f t="shared" si="15"/>
        <v>2.4596615505706417E-3</v>
      </c>
      <c r="T44" s="247" t="s">
        <v>634</v>
      </c>
      <c r="V44" s="148"/>
    </row>
    <row r="45" spans="1:22" s="136" customFormat="1" ht="15.75" thickBot="1" x14ac:dyDescent="0.3">
      <c r="A45"/>
      <c r="B45"/>
      <c r="C45" s="156" t="s">
        <v>616</v>
      </c>
      <c r="D45" s="157"/>
      <c r="E45" s="226">
        <v>747824</v>
      </c>
      <c r="F45" s="210">
        <f>E45/$F$15</f>
        <v>6.9475190219158485</v>
      </c>
      <c r="G45" s="192">
        <v>0</v>
      </c>
      <c r="H45" s="151">
        <f>G45/$F$15</f>
        <v>0</v>
      </c>
      <c r="I45" s="213">
        <f t="shared" si="13"/>
        <v>0</v>
      </c>
      <c r="J45" s="208">
        <v>1996400</v>
      </c>
      <c r="K45" s="155">
        <f>J45/$F$15</f>
        <v>18.547180854522988</v>
      </c>
      <c r="L45" s="242">
        <v>33</v>
      </c>
      <c r="M45" s="159"/>
      <c r="N45" s="213">
        <f t="shared" si="14"/>
        <v>0</v>
      </c>
      <c r="O45" s="217">
        <v>33</v>
      </c>
      <c r="P45" s="155">
        <f>O45*$P$15</f>
        <v>53.097000000000001</v>
      </c>
      <c r="Q45" s="160"/>
      <c r="R45" s="155">
        <f>Q45*$P$15</f>
        <v>0</v>
      </c>
      <c r="S45" s="213">
        <f t="shared" si="15"/>
        <v>0</v>
      </c>
      <c r="T45" s="249"/>
      <c r="V45" s="137"/>
    </row>
    <row r="46" spans="1:22" s="136" customFormat="1" ht="16.5" thickTop="1" thickBot="1" x14ac:dyDescent="0.3">
      <c r="A46"/>
      <c r="B46"/>
      <c r="C46" s="168"/>
      <c r="D46" s="169" t="s">
        <v>612</v>
      </c>
      <c r="E46" s="227">
        <f>SUM(E41:E45)</f>
        <v>4349384</v>
      </c>
      <c r="F46" s="230">
        <f>SUM(F41:F45)</f>
        <v>40.407138676502015</v>
      </c>
      <c r="G46" s="195">
        <f>SUM(G41:G45)</f>
        <v>2119704</v>
      </c>
      <c r="H46" s="170">
        <f>SUM(H41:H45)</f>
        <v>19.692713607521437</v>
      </c>
      <c r="I46" s="222">
        <f>G46/E46</f>
        <v>0.48735729013579854</v>
      </c>
      <c r="J46" s="219">
        <f>SUM(J41:J45)</f>
        <v>9992800</v>
      </c>
      <c r="K46" s="165">
        <f>SUM(K41:K45)</f>
        <v>92.836239652913918</v>
      </c>
      <c r="L46" s="245">
        <f>SUM(L41:L45)</f>
        <v>212</v>
      </c>
      <c r="M46" s="171">
        <f>SUM(M41:M45)</f>
        <v>104</v>
      </c>
      <c r="N46" s="215">
        <f>M46/L46</f>
        <v>0.49056603773584906</v>
      </c>
      <c r="O46" s="237">
        <f>SUM(O41:O45)</f>
        <v>268.8</v>
      </c>
      <c r="P46" s="165">
        <f>SUM(P41:P45)</f>
        <v>432.49919999999997</v>
      </c>
      <c r="Q46" s="165">
        <f>SUM(Q41:Q45)</f>
        <v>146.98939393939395</v>
      </c>
      <c r="R46" s="165">
        <f>SUM(R41:R45)</f>
        <v>236.50593484848486</v>
      </c>
      <c r="S46" s="215">
        <f>Q46/O46</f>
        <v>0.54683554292929293</v>
      </c>
      <c r="T46" s="250"/>
      <c r="V46" s="137"/>
    </row>
    <row r="47" spans="1:22" s="136" customFormat="1" ht="15.75" thickBot="1" x14ac:dyDescent="0.3">
      <c r="A47" s="172"/>
      <c r="B47" s="172"/>
      <c r="C47" s="173"/>
      <c r="D47" s="141" t="s">
        <v>617</v>
      </c>
      <c r="E47" s="189">
        <f>E46+E39+E27</f>
        <v>33814833</v>
      </c>
      <c r="F47" s="142">
        <f>F46+F39+F27</f>
        <v>314.15038229637958</v>
      </c>
      <c r="G47" s="142">
        <f t="shared" ref="G47:H47" si="16">G46+G39+G27</f>
        <v>15456319</v>
      </c>
      <c r="H47" s="142">
        <f t="shared" si="16"/>
        <v>143.59404119324779</v>
      </c>
      <c r="I47" s="223">
        <f>G47/E47</f>
        <v>0.45708695352716955</v>
      </c>
      <c r="J47" s="220">
        <f>J46+J39+J27</f>
        <v>77936550</v>
      </c>
      <c r="K47" s="233">
        <f>K46+K39+K27</f>
        <v>724.05494291102673</v>
      </c>
      <c r="L47" s="246">
        <f>L46+L39+L27</f>
        <v>1474</v>
      </c>
      <c r="M47" s="143">
        <f>M46+M39+M27</f>
        <v>652</v>
      </c>
      <c r="N47" s="223">
        <f>M47/L47</f>
        <v>0.44233378561736769</v>
      </c>
      <c r="O47" s="238">
        <f>O46+O39+O27</f>
        <v>1781.3276515151515</v>
      </c>
      <c r="P47" s="254">
        <f>SUM(P27+P39+P46)</f>
        <v>2866.1561912878788</v>
      </c>
      <c r="Q47" s="174">
        <f>SUM(Q27+Q39+Q46)</f>
        <v>611.55890151515155</v>
      </c>
      <c r="R47" s="174">
        <f>SUM(R27+R39+R46)</f>
        <v>983.99827253787885</v>
      </c>
      <c r="S47" s="223">
        <f>Q47/O47</f>
        <v>0.34331634665580768</v>
      </c>
      <c r="T47" s="251"/>
      <c r="V47" s="137"/>
    </row>
    <row r="48" spans="1:22" s="129" customFormat="1" x14ac:dyDescent="0.25">
      <c r="A48"/>
      <c r="B48"/>
      <c r="C48" s="463"/>
      <c r="D48" s="463"/>
      <c r="E48" s="463"/>
      <c r="F48" s="463"/>
      <c r="G48" s="463"/>
      <c r="H48" s="463"/>
      <c r="I48" s="463"/>
      <c r="J48" s="463"/>
      <c r="K48" s="463"/>
      <c r="L48" s="463"/>
      <c r="M48" s="463"/>
      <c r="N48" s="463"/>
      <c r="O48" s="463"/>
      <c r="P48" s="463"/>
      <c r="Q48" s="463"/>
      <c r="R48" s="463"/>
      <c r="S48" s="463"/>
      <c r="T48" s="463"/>
      <c r="V48" s="135"/>
    </row>
    <row r="49" spans="1:20" ht="15.75" x14ac:dyDescent="0.25">
      <c r="A49" s="136"/>
      <c r="B49" s="138" t="s">
        <v>622</v>
      </c>
      <c r="C49" s="136"/>
      <c r="D49" s="136"/>
      <c r="E49" s="185"/>
      <c r="F49" s="136"/>
      <c r="G49" s="185"/>
      <c r="H49" s="136"/>
      <c r="I49" s="136"/>
      <c r="J49" s="185"/>
      <c r="K49" s="136"/>
      <c r="L49" s="136"/>
      <c r="M49" s="136"/>
      <c r="N49" s="136"/>
      <c r="O49" s="136"/>
      <c r="P49" s="136"/>
      <c r="Q49" s="136"/>
      <c r="R49" s="136"/>
      <c r="S49" s="136"/>
      <c r="T49" s="136"/>
    </row>
    <row r="50" spans="1:20" x14ac:dyDescent="0.25">
      <c r="A50" s="129"/>
      <c r="B50" s="129"/>
      <c r="C50" s="459" t="s">
        <v>660</v>
      </c>
      <c r="D50" s="459"/>
      <c r="E50" s="459"/>
      <c r="F50" s="459"/>
      <c r="G50" s="459"/>
      <c r="H50" s="459"/>
      <c r="I50" s="459"/>
      <c r="J50" s="459"/>
      <c r="K50" s="459"/>
      <c r="L50" s="459"/>
      <c r="M50" s="459"/>
      <c r="N50" s="459"/>
      <c r="O50" s="459"/>
      <c r="P50" s="459"/>
      <c r="Q50" s="459"/>
      <c r="R50" s="459"/>
      <c r="S50" s="459"/>
      <c r="T50" s="459"/>
    </row>
    <row r="51" spans="1:20" x14ac:dyDescent="0.25">
      <c r="A51" s="129"/>
      <c r="B51" s="129"/>
      <c r="C51" s="129"/>
      <c r="D51" s="129"/>
      <c r="E51" s="184"/>
      <c r="F51" s="129"/>
      <c r="G51" s="184"/>
      <c r="H51" s="129"/>
      <c r="I51" s="129"/>
      <c r="J51" s="184"/>
      <c r="K51" s="129"/>
      <c r="L51" s="129"/>
      <c r="M51" s="129"/>
      <c r="N51" s="129"/>
      <c r="O51" s="129"/>
      <c r="P51" s="129"/>
      <c r="Q51" s="129"/>
      <c r="R51" s="129"/>
      <c r="S51" s="129"/>
      <c r="T51" s="129"/>
    </row>
    <row r="52" spans="1:20" ht="15.75" x14ac:dyDescent="0.25">
      <c r="A52" s="129"/>
      <c r="B52" s="138" t="s">
        <v>624</v>
      </c>
      <c r="C52" s="129"/>
      <c r="D52" s="129"/>
      <c r="E52" s="184"/>
      <c r="F52" s="129"/>
      <c r="G52" s="184"/>
      <c r="H52" s="129"/>
      <c r="I52" s="129"/>
      <c r="J52" s="184"/>
      <c r="K52" s="129"/>
      <c r="L52" s="129"/>
      <c r="M52" s="129"/>
      <c r="N52" s="129"/>
      <c r="O52" s="129"/>
      <c r="P52" s="129"/>
      <c r="Q52" s="129"/>
      <c r="R52" s="129"/>
      <c r="S52" s="129"/>
      <c r="T52" s="129"/>
    </row>
    <row r="53" spans="1:20" x14ac:dyDescent="0.25">
      <c r="A53" s="129"/>
      <c r="B53" s="129"/>
      <c r="C53" s="464" t="s">
        <v>623</v>
      </c>
      <c r="D53" s="464"/>
      <c r="E53" s="464"/>
      <c r="F53" s="464"/>
      <c r="G53" s="464"/>
      <c r="H53" s="464"/>
      <c r="I53" s="464"/>
      <c r="J53" s="464"/>
      <c r="K53" s="464"/>
      <c r="L53" s="464"/>
      <c r="M53" s="464"/>
      <c r="N53" s="464"/>
      <c r="O53" s="464"/>
      <c r="P53" s="464"/>
      <c r="Q53" s="139"/>
      <c r="R53" s="139"/>
      <c r="S53" s="139"/>
      <c r="T53" s="129"/>
    </row>
    <row r="55" spans="1:20" ht="15.75" x14ac:dyDescent="0.25">
      <c r="A55" s="129"/>
      <c r="B55" s="138" t="s">
        <v>625</v>
      </c>
      <c r="C55" s="129"/>
      <c r="D55" s="129"/>
      <c r="E55" s="184"/>
      <c r="F55" s="129"/>
      <c r="G55" s="184"/>
      <c r="H55" s="129"/>
      <c r="I55" s="129"/>
      <c r="J55" s="184"/>
      <c r="K55" s="129"/>
      <c r="L55" s="129"/>
      <c r="M55" s="129"/>
      <c r="N55" s="129"/>
      <c r="O55" s="129"/>
      <c r="P55" s="129"/>
      <c r="Q55" s="129"/>
      <c r="R55" s="129"/>
      <c r="S55" s="129"/>
      <c r="T55" s="129"/>
    </row>
    <row r="56" spans="1:20" ht="33.75" customHeight="1" x14ac:dyDescent="0.25">
      <c r="C56" s="459" t="s">
        <v>661</v>
      </c>
      <c r="D56" s="459"/>
      <c r="E56" s="459"/>
      <c r="F56" s="459"/>
      <c r="G56" s="459"/>
      <c r="H56" s="459"/>
      <c r="I56" s="459"/>
      <c r="J56" s="459"/>
      <c r="K56" s="459"/>
      <c r="L56" s="459"/>
      <c r="M56" s="459"/>
      <c r="N56" s="459"/>
      <c r="O56" s="459"/>
      <c r="P56" s="459"/>
      <c r="Q56" s="459"/>
      <c r="R56" s="459"/>
      <c r="S56" s="459"/>
      <c r="T56" s="459"/>
    </row>
    <row r="58" spans="1:20" ht="15.75" x14ac:dyDescent="0.25">
      <c r="A58" s="136"/>
      <c r="B58" s="138" t="s">
        <v>626</v>
      </c>
      <c r="C58" s="136"/>
      <c r="D58" s="136"/>
      <c r="E58" s="185"/>
      <c r="F58" s="136"/>
      <c r="G58" s="185"/>
      <c r="H58" s="136"/>
      <c r="I58" s="136"/>
      <c r="J58" s="185"/>
      <c r="K58" s="136"/>
      <c r="L58" s="136"/>
      <c r="M58" s="136"/>
      <c r="N58" s="136"/>
      <c r="O58" s="136"/>
      <c r="P58" s="136"/>
      <c r="Q58" s="136"/>
      <c r="R58" s="136"/>
      <c r="S58" s="136"/>
      <c r="T58" s="136"/>
    </row>
    <row r="59" spans="1:20" x14ac:dyDescent="0.25">
      <c r="A59" s="129"/>
      <c r="B59" s="129"/>
      <c r="C59" s="459" t="s">
        <v>682</v>
      </c>
      <c r="D59" s="459"/>
      <c r="E59" s="459"/>
      <c r="F59" s="459"/>
      <c r="G59" s="459"/>
      <c r="H59" s="459"/>
      <c r="I59" s="459"/>
      <c r="J59" s="459"/>
      <c r="K59" s="459"/>
      <c r="L59" s="459"/>
      <c r="M59" s="459"/>
      <c r="N59" s="459"/>
      <c r="O59" s="459"/>
      <c r="P59" s="459"/>
      <c r="Q59" s="459"/>
      <c r="R59" s="459"/>
      <c r="S59" s="459"/>
      <c r="T59" s="459"/>
    </row>
    <row r="60" spans="1:20" x14ac:dyDescent="0.25">
      <c r="A60" s="129"/>
      <c r="B60" s="129"/>
      <c r="C60" s="464" t="s">
        <v>681</v>
      </c>
      <c r="D60" s="464"/>
      <c r="E60" s="464"/>
      <c r="F60" s="464"/>
      <c r="G60" s="464"/>
      <c r="H60" s="464"/>
      <c r="I60" s="464"/>
      <c r="J60" s="464"/>
      <c r="K60" s="464"/>
      <c r="L60" s="464"/>
      <c r="M60" s="464"/>
      <c r="N60" s="464"/>
      <c r="O60" s="464"/>
      <c r="P60" s="464"/>
      <c r="Q60" s="464"/>
      <c r="R60" s="464"/>
      <c r="S60" s="464"/>
      <c r="T60" s="464"/>
    </row>
    <row r="61" spans="1:20" x14ac:dyDescent="0.25">
      <c r="A61" s="129"/>
      <c r="B61" s="129"/>
      <c r="C61" s="129"/>
      <c r="D61" s="129"/>
      <c r="E61" s="184"/>
      <c r="F61" s="129"/>
      <c r="G61" s="184"/>
      <c r="H61" s="129"/>
      <c r="I61" s="129"/>
      <c r="J61" s="184"/>
      <c r="K61" s="129"/>
      <c r="L61" s="129"/>
      <c r="M61" s="129"/>
      <c r="N61" s="129"/>
      <c r="O61" s="129"/>
      <c r="P61" s="129"/>
      <c r="Q61" s="129"/>
      <c r="R61" s="129"/>
      <c r="S61" s="129"/>
      <c r="T61" s="129"/>
    </row>
    <row r="62" spans="1:20" ht="15.75" x14ac:dyDescent="0.25">
      <c r="A62" s="136"/>
      <c r="B62" s="138" t="s">
        <v>627</v>
      </c>
      <c r="C62" s="136"/>
      <c r="D62" s="136"/>
      <c r="E62" s="185"/>
      <c r="F62" s="136"/>
      <c r="G62" s="185"/>
      <c r="H62" s="136"/>
      <c r="I62" s="136"/>
      <c r="J62" s="185"/>
      <c r="K62" s="136"/>
      <c r="L62" s="136"/>
      <c r="M62" s="136"/>
      <c r="N62" s="136"/>
      <c r="O62" s="136"/>
      <c r="P62" s="136"/>
      <c r="Q62" s="136"/>
      <c r="R62" s="136"/>
      <c r="S62" s="136"/>
      <c r="T62" s="136"/>
    </row>
    <row r="63" spans="1:20" ht="33" customHeight="1" x14ac:dyDescent="0.25">
      <c r="A63" s="129"/>
      <c r="B63" s="129"/>
      <c r="C63" s="459" t="s">
        <v>662</v>
      </c>
      <c r="D63" s="459"/>
      <c r="E63" s="459"/>
      <c r="F63" s="459"/>
      <c r="G63" s="459"/>
      <c r="H63" s="459"/>
      <c r="I63" s="459"/>
      <c r="J63" s="459"/>
      <c r="K63" s="459"/>
      <c r="L63" s="459"/>
      <c r="M63" s="459"/>
      <c r="N63" s="459"/>
      <c r="O63" s="459"/>
      <c r="P63" s="459"/>
      <c r="Q63" s="459"/>
      <c r="R63" s="459"/>
      <c r="S63" s="459"/>
      <c r="T63" s="459"/>
    </row>
    <row r="64" spans="1:20" x14ac:dyDescent="0.25">
      <c r="A64" s="129"/>
      <c r="B64" s="129"/>
      <c r="C64" s="129"/>
      <c r="D64" s="129"/>
      <c r="E64" s="184"/>
      <c r="F64" s="129"/>
      <c r="G64" s="184"/>
      <c r="H64" s="129"/>
      <c r="I64" s="129"/>
      <c r="J64" s="184"/>
      <c r="K64" s="129"/>
      <c r="L64" s="129"/>
      <c r="M64" s="129"/>
      <c r="N64" s="129"/>
      <c r="O64" s="129"/>
      <c r="P64" s="129"/>
      <c r="Q64" s="129"/>
      <c r="R64" s="129"/>
      <c r="S64" s="129"/>
      <c r="T64" s="129"/>
    </row>
    <row r="65" spans="1:20" ht="15.75" x14ac:dyDescent="0.25">
      <c r="A65" s="136"/>
      <c r="B65" s="138" t="s">
        <v>683</v>
      </c>
      <c r="C65" s="136"/>
      <c r="D65" s="136"/>
      <c r="E65" s="185"/>
      <c r="F65" s="136"/>
      <c r="G65" s="185"/>
      <c r="H65" s="136"/>
      <c r="I65" s="136"/>
      <c r="J65" s="185"/>
      <c r="K65" s="136"/>
      <c r="L65" s="136"/>
      <c r="M65" s="136"/>
      <c r="N65" s="136"/>
      <c r="O65" s="136"/>
      <c r="P65" s="136"/>
      <c r="Q65" s="136"/>
      <c r="R65" s="136"/>
      <c r="S65" s="136"/>
      <c r="T65" s="136"/>
    </row>
    <row r="66" spans="1:20" x14ac:dyDescent="0.25">
      <c r="C66" s="458" t="s">
        <v>684</v>
      </c>
      <c r="D66" s="458"/>
      <c r="E66" s="458"/>
      <c r="F66" s="458"/>
      <c r="G66" s="458"/>
      <c r="H66" s="458"/>
      <c r="I66" s="458"/>
      <c r="J66" s="458"/>
      <c r="K66" s="458"/>
      <c r="L66" s="458"/>
      <c r="M66" s="458"/>
      <c r="N66" s="458"/>
      <c r="O66" s="458"/>
      <c r="P66" s="458"/>
      <c r="Q66" s="458"/>
      <c r="R66" s="458"/>
      <c r="S66" s="458"/>
      <c r="T66" s="458"/>
    </row>
    <row r="67" spans="1:20" x14ac:dyDescent="0.25">
      <c r="C67" s="290" t="s">
        <v>685</v>
      </c>
    </row>
    <row r="68" spans="1:20" x14ac:dyDescent="0.25">
      <c r="C68" s="290" t="s">
        <v>686</v>
      </c>
    </row>
    <row r="69" spans="1:20" x14ac:dyDescent="0.25">
      <c r="C69" s="290" t="s">
        <v>687</v>
      </c>
    </row>
    <row r="70" spans="1:20" x14ac:dyDescent="0.25">
      <c r="C70" t="s">
        <v>688</v>
      </c>
    </row>
  </sheetData>
  <sheetProtection sheet="1" objects="1" scenarios="1" selectLockedCells="1" selectUnlockedCells="1"/>
  <mergeCells count="16">
    <mergeCell ref="C66:T66"/>
    <mergeCell ref="C63:T63"/>
    <mergeCell ref="C56:T56"/>
    <mergeCell ref="C7:T7"/>
    <mergeCell ref="B2:T2"/>
    <mergeCell ref="C59:T59"/>
    <mergeCell ref="C10:T10"/>
    <mergeCell ref="C50:T50"/>
    <mergeCell ref="C17:T17"/>
    <mergeCell ref="C28:T28"/>
    <mergeCell ref="C40:T40"/>
    <mergeCell ref="C12:T12"/>
    <mergeCell ref="C48:T48"/>
    <mergeCell ref="C53:P53"/>
    <mergeCell ref="B4:T4"/>
    <mergeCell ref="C60:T60"/>
  </mergeCells>
  <conditionalFormatting sqref="N18:N26">
    <cfRule type="colorScale" priority="8">
      <colorScale>
        <cfvo type="min"/>
        <cfvo type="percentile" val="50"/>
        <cfvo type="max"/>
        <color rgb="FFF8696B"/>
        <color rgb="FFFFEB84"/>
        <color rgb="FF63BE7B"/>
      </colorScale>
    </cfRule>
  </conditionalFormatting>
  <conditionalFormatting sqref="S29:S38 S18:S26 S41:S45">
    <cfRule type="colorScale" priority="7">
      <colorScale>
        <cfvo type="min"/>
        <cfvo type="percentile" val="50"/>
        <cfvo type="max"/>
        <color rgb="FFF8696B"/>
        <color rgb="FFFFEB84"/>
        <color rgb="FF63BE7B"/>
      </colorScale>
    </cfRule>
  </conditionalFormatting>
  <conditionalFormatting sqref="N29:N38">
    <cfRule type="colorScale" priority="4">
      <colorScale>
        <cfvo type="min"/>
        <cfvo type="percentile" val="50"/>
        <cfvo type="max"/>
        <color rgb="FFF8696B"/>
        <color rgb="FFFFEB84"/>
        <color rgb="FF63BE7B"/>
      </colorScale>
    </cfRule>
  </conditionalFormatting>
  <conditionalFormatting sqref="N41:N45">
    <cfRule type="colorScale" priority="3">
      <colorScale>
        <cfvo type="min"/>
        <cfvo type="percentile" val="50"/>
        <cfvo type="max"/>
        <color rgb="FFF8696B"/>
        <color rgb="FFFFEB84"/>
        <color rgb="FF63BE7B"/>
      </colorScale>
    </cfRule>
  </conditionalFormatting>
  <conditionalFormatting sqref="N41:N45 N29:N38 N18:N26">
    <cfRule type="colorScale" priority="2">
      <colorScale>
        <cfvo type="min"/>
        <cfvo type="percentile" val="50"/>
        <cfvo type="max"/>
        <color rgb="FFF8696B"/>
        <color rgb="FFFFEB84"/>
        <color rgb="FF63BE7B"/>
      </colorScale>
    </cfRule>
  </conditionalFormatting>
  <conditionalFormatting sqref="S18:S26 S29:S38 S41:S45">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7F27"/>
  </sheetPr>
  <dimension ref="A2:M3"/>
  <sheetViews>
    <sheetView showGridLines="0" showRowColHeaders="0" workbookViewId="0">
      <pane ySplit="3" topLeftCell="A4" activePane="bottomLeft" state="frozen"/>
      <selection activeCell="B1" sqref="B1"/>
      <selection pane="bottomLeft"/>
    </sheetView>
  </sheetViews>
  <sheetFormatPr baseColWidth="10" defaultRowHeight="15" x14ac:dyDescent="0.25"/>
  <sheetData>
    <row r="2" spans="1:13" ht="21" customHeight="1" x14ac:dyDescent="0.35">
      <c r="A2" s="554" t="s">
        <v>254</v>
      </c>
      <c r="B2" s="554"/>
      <c r="C2" s="554"/>
      <c r="D2" s="554"/>
      <c r="E2" s="554"/>
      <c r="F2" s="554"/>
      <c r="G2" s="554"/>
      <c r="H2" s="554"/>
      <c r="I2" s="554"/>
      <c r="J2" s="554"/>
      <c r="K2" s="554"/>
      <c r="L2" s="554"/>
      <c r="M2" s="554"/>
    </row>
    <row r="3" spans="1:13" x14ac:dyDescent="0.25">
      <c r="L3" s="130" t="s">
        <v>581</v>
      </c>
    </row>
  </sheetData>
  <mergeCells count="1">
    <mergeCell ref="A2:M2"/>
  </mergeCells>
  <hyperlinks>
    <hyperlink ref="L3" location="CARTE!A1" display="Retour carte de France" xr:uid="{00000000-0004-0000-12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2:M3"/>
  <sheetViews>
    <sheetView showGridLines="0" showRowColHeaders="0" workbookViewId="0">
      <pane ySplit="3" topLeftCell="A4" activePane="bottomLeft" state="frozen"/>
      <selection pane="bottomLeft" activeCell="N25" sqref="N25"/>
    </sheetView>
  </sheetViews>
  <sheetFormatPr baseColWidth="10" defaultRowHeight="15" x14ac:dyDescent="0.25"/>
  <sheetData>
    <row r="2" spans="1:13" ht="21" customHeight="1" x14ac:dyDescent="0.35">
      <c r="A2" s="555" t="s">
        <v>595</v>
      </c>
      <c r="B2" s="555"/>
      <c r="C2" s="555"/>
      <c r="D2" s="555"/>
      <c r="E2" s="555"/>
      <c r="F2" s="555"/>
      <c r="G2" s="555"/>
      <c r="H2" s="555"/>
      <c r="I2" s="555"/>
      <c r="J2" s="555"/>
      <c r="K2" s="555"/>
      <c r="L2" s="555"/>
      <c r="M2" s="555"/>
    </row>
    <row r="3" spans="1:13" x14ac:dyDescent="0.25">
      <c r="L3" s="130" t="s">
        <v>581</v>
      </c>
    </row>
  </sheetData>
  <mergeCells count="1">
    <mergeCell ref="A2:M2"/>
  </mergeCells>
  <hyperlinks>
    <hyperlink ref="L3" location="CARTE!A1" display="Retour carte de France" xr:uid="{00000000-0004-0000-13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2:M3"/>
  <sheetViews>
    <sheetView showGridLines="0" showRowColHeaders="0" workbookViewId="0">
      <pane ySplit="3" topLeftCell="A4" activePane="bottomLeft" state="frozen"/>
      <selection pane="bottomLeft" activeCell="P24" sqref="P24"/>
    </sheetView>
  </sheetViews>
  <sheetFormatPr baseColWidth="10" defaultRowHeight="15" x14ac:dyDescent="0.25"/>
  <sheetData>
    <row r="2" spans="1:13" ht="21" customHeight="1" x14ac:dyDescent="0.35">
      <c r="A2" s="555" t="s">
        <v>597</v>
      </c>
      <c r="B2" s="555"/>
      <c r="C2" s="555"/>
      <c r="D2" s="555"/>
      <c r="E2" s="555"/>
      <c r="F2" s="555"/>
      <c r="G2" s="555"/>
      <c r="H2" s="555"/>
      <c r="I2" s="555"/>
      <c r="J2" s="555"/>
      <c r="K2" s="555"/>
      <c r="L2" s="555"/>
      <c r="M2" s="555"/>
    </row>
    <row r="3" spans="1:13" x14ac:dyDescent="0.25">
      <c r="L3" s="130" t="s">
        <v>581</v>
      </c>
    </row>
  </sheetData>
  <mergeCells count="1">
    <mergeCell ref="A2:M2"/>
  </mergeCells>
  <hyperlinks>
    <hyperlink ref="L3" location="CARTE!A1" display="Retour carte de France" xr:uid="{00000000-0004-0000-14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2:M3"/>
  <sheetViews>
    <sheetView showGridLines="0" showRowColHeaders="0" workbookViewId="0">
      <pane ySplit="3" topLeftCell="A4" activePane="bottomLeft" state="frozen"/>
      <selection pane="bottomLeft"/>
    </sheetView>
  </sheetViews>
  <sheetFormatPr baseColWidth="10" defaultRowHeight="15" x14ac:dyDescent="0.25"/>
  <sheetData>
    <row r="2" spans="1:13" ht="21" customHeight="1" x14ac:dyDescent="0.35">
      <c r="A2" s="555" t="s">
        <v>255</v>
      </c>
      <c r="B2" s="555"/>
      <c r="C2" s="555"/>
      <c r="D2" s="555"/>
      <c r="E2" s="555"/>
      <c r="F2" s="555"/>
      <c r="G2" s="555"/>
      <c r="H2" s="555"/>
      <c r="I2" s="555"/>
      <c r="J2" s="555"/>
      <c r="K2" s="555"/>
      <c r="L2" s="555"/>
      <c r="M2" s="555"/>
    </row>
    <row r="3" spans="1:13" x14ac:dyDescent="0.25">
      <c r="L3" s="130" t="s">
        <v>581</v>
      </c>
    </row>
  </sheetData>
  <mergeCells count="1">
    <mergeCell ref="A2:M2"/>
  </mergeCells>
  <hyperlinks>
    <hyperlink ref="L3" location="CARTE!A1" display="Retour carte de France" xr:uid="{00000000-0004-0000-15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2:M3"/>
  <sheetViews>
    <sheetView showGridLines="0" showRowColHeaders="0" workbookViewId="0">
      <pane ySplit="3" topLeftCell="A4" activePane="bottomLeft" state="frozen"/>
      <selection pane="bottomLeft" activeCell="M36" sqref="M36"/>
    </sheetView>
  </sheetViews>
  <sheetFormatPr baseColWidth="10" defaultRowHeight="15" x14ac:dyDescent="0.25"/>
  <sheetData>
    <row r="2" spans="1:13" ht="21" customHeight="1" x14ac:dyDescent="0.35">
      <c r="A2" s="555" t="s">
        <v>256</v>
      </c>
      <c r="B2" s="555"/>
      <c r="C2" s="555"/>
      <c r="D2" s="555"/>
      <c r="E2" s="555"/>
      <c r="F2" s="555"/>
      <c r="G2" s="555"/>
      <c r="H2" s="555"/>
      <c r="I2" s="555"/>
      <c r="J2" s="555"/>
      <c r="K2" s="555"/>
      <c r="L2" s="555"/>
      <c r="M2" s="555"/>
    </row>
    <row r="3" spans="1:13" x14ac:dyDescent="0.25">
      <c r="L3" s="130" t="s">
        <v>581</v>
      </c>
    </row>
  </sheetData>
  <mergeCells count="1">
    <mergeCell ref="A2:M2"/>
  </mergeCells>
  <hyperlinks>
    <hyperlink ref="L3" location="CARTE!A1" display="Retour carte de France" xr:uid="{00000000-0004-0000-16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2:M3"/>
  <sheetViews>
    <sheetView showGridLines="0" showRowColHeaders="0" workbookViewId="0">
      <pane ySplit="3" topLeftCell="A4" activePane="bottomLeft" state="frozen"/>
      <selection pane="bottomLeft" activeCell="O20" sqref="O20"/>
    </sheetView>
  </sheetViews>
  <sheetFormatPr baseColWidth="10" defaultRowHeight="15" x14ac:dyDescent="0.25"/>
  <sheetData>
    <row r="2" spans="1:13" ht="21" customHeight="1" x14ac:dyDescent="0.35">
      <c r="A2" s="555" t="s">
        <v>257</v>
      </c>
      <c r="B2" s="555"/>
      <c r="C2" s="555"/>
      <c r="D2" s="555"/>
      <c r="E2" s="555"/>
      <c r="F2" s="555"/>
      <c r="G2" s="555"/>
      <c r="H2" s="555"/>
      <c r="I2" s="555"/>
      <c r="J2" s="555"/>
      <c r="K2" s="555"/>
      <c r="L2" s="555"/>
      <c r="M2" s="555"/>
    </row>
    <row r="3" spans="1:13" x14ac:dyDescent="0.25">
      <c r="L3" s="130" t="s">
        <v>581</v>
      </c>
    </row>
  </sheetData>
  <mergeCells count="1">
    <mergeCell ref="A2:M2"/>
  </mergeCells>
  <hyperlinks>
    <hyperlink ref="L3" location="CARTE!A1" display="Retour carte de France" xr:uid="{00000000-0004-0000-17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2:M3"/>
  <sheetViews>
    <sheetView showGridLines="0" showRowColHeaders="0" workbookViewId="0">
      <pane ySplit="3" topLeftCell="A4" activePane="bottomLeft" state="frozen"/>
      <selection pane="bottomLeft" activeCell="L3" sqref="L3"/>
    </sheetView>
  </sheetViews>
  <sheetFormatPr baseColWidth="10" defaultRowHeight="15" x14ac:dyDescent="0.25"/>
  <sheetData>
    <row r="2" spans="1:13" ht="21" customHeight="1" x14ac:dyDescent="0.35">
      <c r="A2" s="555" t="s">
        <v>598</v>
      </c>
      <c r="B2" s="555"/>
      <c r="C2" s="555"/>
      <c r="D2" s="555"/>
      <c r="E2" s="555"/>
      <c r="F2" s="555"/>
      <c r="G2" s="555"/>
      <c r="H2" s="555"/>
      <c r="I2" s="555"/>
      <c r="J2" s="555"/>
      <c r="K2" s="555"/>
      <c r="L2" s="555"/>
      <c r="M2" s="555"/>
    </row>
    <row r="3" spans="1:13" x14ac:dyDescent="0.25">
      <c r="L3" s="130" t="s">
        <v>581</v>
      </c>
    </row>
  </sheetData>
  <mergeCells count="1">
    <mergeCell ref="A2:M2"/>
  </mergeCells>
  <hyperlinks>
    <hyperlink ref="L3" location="CARTE!A1" display="Retour carte de France" xr:uid="{00000000-0004-0000-1800-000000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2:M3"/>
  <sheetViews>
    <sheetView showGridLines="0" showRowColHeaders="0" workbookViewId="0">
      <pane ySplit="3" topLeftCell="A4" activePane="bottomLeft" state="frozen"/>
      <selection pane="bottomLeft" activeCell="N25" sqref="N25"/>
    </sheetView>
  </sheetViews>
  <sheetFormatPr baseColWidth="10" defaultRowHeight="15" x14ac:dyDescent="0.25"/>
  <sheetData>
    <row r="2" spans="1:13" ht="21" customHeight="1" x14ac:dyDescent="0.35">
      <c r="A2" s="555" t="s">
        <v>258</v>
      </c>
      <c r="B2" s="555"/>
      <c r="C2" s="555"/>
      <c r="D2" s="555"/>
      <c r="E2" s="555"/>
      <c r="F2" s="555"/>
      <c r="G2" s="555"/>
      <c r="H2" s="555"/>
      <c r="I2" s="555"/>
      <c r="J2" s="555"/>
      <c r="K2" s="555"/>
      <c r="L2" s="555"/>
      <c r="M2" s="555"/>
    </row>
    <row r="3" spans="1:13" x14ac:dyDescent="0.25">
      <c r="L3" s="130" t="s">
        <v>581</v>
      </c>
    </row>
  </sheetData>
  <sheetProtection sheet="1" objects="1" scenarios="1"/>
  <mergeCells count="1">
    <mergeCell ref="A2:M2"/>
  </mergeCells>
  <hyperlinks>
    <hyperlink ref="L3" location="CARTE!A1" display="Retour carte de France" xr:uid="{00000000-0004-0000-19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F27"/>
  </sheetPr>
  <dimension ref="B2:R66"/>
  <sheetViews>
    <sheetView showGridLines="0" showRowColHeaders="0" zoomScaleNormal="100" workbookViewId="0">
      <pane ySplit="2" topLeftCell="A12" activePane="bottomLeft" state="frozen"/>
      <selection pane="bottomLeft" activeCell="A30" sqref="A30"/>
    </sheetView>
  </sheetViews>
  <sheetFormatPr baseColWidth="10" defaultRowHeight="15" x14ac:dyDescent="0.25"/>
  <cols>
    <col min="1" max="1" width="2.7109375" customWidth="1"/>
    <col min="8" max="8" width="12.42578125" customWidth="1"/>
    <col min="12" max="12" width="16.140625" bestFit="1" customWidth="1"/>
    <col min="13" max="13" width="4.140625" customWidth="1"/>
    <col min="14" max="14" width="40.42578125" bestFit="1" customWidth="1"/>
    <col min="16" max="16" width="22.140625" bestFit="1" customWidth="1"/>
    <col min="17" max="17" width="14.28515625" style="86" bestFit="1" customWidth="1"/>
    <col min="18" max="18" width="76.42578125" bestFit="1" customWidth="1"/>
  </cols>
  <sheetData>
    <row r="2" spans="2:14" ht="45.75" customHeight="1" x14ac:dyDescent="0.35">
      <c r="B2" s="456" t="s">
        <v>601</v>
      </c>
      <c r="C2" s="457"/>
      <c r="D2" s="457"/>
      <c r="E2" s="457"/>
      <c r="F2" s="457"/>
      <c r="G2" s="457"/>
      <c r="H2" s="457"/>
      <c r="I2" s="457"/>
      <c r="J2" s="457"/>
      <c r="K2" s="457"/>
      <c r="L2" s="457"/>
      <c r="M2" s="457"/>
      <c r="N2" s="457"/>
    </row>
    <row r="4" spans="2:14" x14ac:dyDescent="0.25">
      <c r="M4" s="1" t="s">
        <v>186</v>
      </c>
    </row>
    <row r="6" spans="2:14" x14ac:dyDescent="0.25">
      <c r="M6" s="2"/>
      <c r="N6" t="s">
        <v>187</v>
      </c>
    </row>
    <row r="7" spans="2:14" x14ac:dyDescent="0.25">
      <c r="M7" s="3"/>
      <c r="N7" t="s">
        <v>188</v>
      </c>
    </row>
    <row r="8" spans="2:14" x14ac:dyDescent="0.25">
      <c r="M8" s="4"/>
      <c r="N8" t="s">
        <v>189</v>
      </c>
    </row>
    <row r="9" spans="2:14" x14ac:dyDescent="0.25">
      <c r="M9" s="5"/>
      <c r="N9" t="s">
        <v>190</v>
      </c>
    </row>
    <row r="10" spans="2:14" x14ac:dyDescent="0.25">
      <c r="M10" s="10"/>
      <c r="N10" t="s">
        <v>191</v>
      </c>
    </row>
    <row r="11" spans="2:14" x14ac:dyDescent="0.25">
      <c r="M11" s="6"/>
      <c r="N11" t="s">
        <v>192</v>
      </c>
    </row>
    <row r="12" spans="2:14" x14ac:dyDescent="0.25">
      <c r="M12" s="7"/>
      <c r="N12" t="s">
        <v>102</v>
      </c>
    </row>
    <row r="13" spans="2:14" x14ac:dyDescent="0.25">
      <c r="M13" s="8"/>
      <c r="N13" t="s">
        <v>195</v>
      </c>
    </row>
    <row r="14" spans="2:14" x14ac:dyDescent="0.25">
      <c r="M14" s="9"/>
      <c r="N14" t="s">
        <v>193</v>
      </c>
    </row>
    <row r="15" spans="2:14" x14ac:dyDescent="0.25">
      <c r="M15" s="11"/>
      <c r="N15" t="s">
        <v>197</v>
      </c>
    </row>
    <row r="17" spans="13:18" x14ac:dyDescent="0.25">
      <c r="N17" t="s">
        <v>196</v>
      </c>
    </row>
    <row r="19" spans="13:18" x14ac:dyDescent="0.25">
      <c r="N19" t="s">
        <v>244</v>
      </c>
    </row>
    <row r="20" spans="13:18" x14ac:dyDescent="0.25">
      <c r="N20" t="s">
        <v>245</v>
      </c>
    </row>
    <row r="21" spans="13:18" x14ac:dyDescent="0.25">
      <c r="N21" s="38" t="s">
        <v>243</v>
      </c>
    </row>
    <row r="23" spans="13:18" x14ac:dyDescent="0.25">
      <c r="N23" s="37" t="s">
        <v>240</v>
      </c>
    </row>
    <row r="25" spans="13:18" ht="15" customHeight="1" x14ac:dyDescent="0.3">
      <c r="M25" s="84" t="s">
        <v>515</v>
      </c>
      <c r="N25" s="85"/>
      <c r="O25" s="85"/>
      <c r="P25" s="85"/>
      <c r="Q25" s="87"/>
      <c r="R25" s="85"/>
    </row>
    <row r="26" spans="13:18" ht="15" customHeight="1" x14ac:dyDescent="0.3">
      <c r="M26" s="72" t="s">
        <v>324</v>
      </c>
      <c r="N26" s="71"/>
      <c r="O26" s="71"/>
      <c r="P26" s="71"/>
      <c r="Q26" s="88"/>
      <c r="R26" s="71"/>
    </row>
    <row r="27" spans="13:18" ht="15" customHeight="1" thickBot="1" x14ac:dyDescent="0.3">
      <c r="M27" s="59"/>
      <c r="N27" s="59"/>
      <c r="O27" s="61" t="s">
        <v>333</v>
      </c>
      <c r="P27" s="60" t="s">
        <v>196</v>
      </c>
      <c r="Q27" s="61" t="s">
        <v>325</v>
      </c>
      <c r="R27" s="60"/>
    </row>
    <row r="28" spans="13:18" ht="15" customHeight="1" x14ac:dyDescent="0.25">
      <c r="M28" s="57" t="s">
        <v>187</v>
      </c>
      <c r="N28" s="57"/>
      <c r="O28" s="62" t="s">
        <v>334</v>
      </c>
      <c r="P28" s="57" t="s">
        <v>120</v>
      </c>
      <c r="Q28" s="91">
        <v>6435</v>
      </c>
      <c r="R28" s="57"/>
    </row>
    <row r="29" spans="13:18" ht="15" customHeight="1" x14ac:dyDescent="0.25">
      <c r="M29" s="57" t="s">
        <v>188</v>
      </c>
      <c r="N29" s="57"/>
      <c r="O29" s="62" t="s">
        <v>334</v>
      </c>
      <c r="P29" s="57" t="s">
        <v>132</v>
      </c>
      <c r="Q29" s="91">
        <v>6435</v>
      </c>
      <c r="R29" s="57"/>
    </row>
    <row r="30" spans="13:18" ht="15" customHeight="1" x14ac:dyDescent="0.25">
      <c r="M30" s="57" t="s">
        <v>189</v>
      </c>
      <c r="N30" s="57"/>
      <c r="O30" s="62" t="s">
        <v>334</v>
      </c>
      <c r="P30" s="57" t="s">
        <v>156</v>
      </c>
      <c r="Q30" s="91">
        <v>6435</v>
      </c>
      <c r="R30" s="57" t="s">
        <v>329</v>
      </c>
    </row>
    <row r="31" spans="13:18" ht="15" customHeight="1" x14ac:dyDescent="0.25">
      <c r="M31" s="57" t="s">
        <v>345</v>
      </c>
      <c r="N31" s="57"/>
      <c r="O31" s="62" t="s">
        <v>334</v>
      </c>
      <c r="P31" s="57" t="s">
        <v>87</v>
      </c>
      <c r="Q31" s="91">
        <v>6435</v>
      </c>
      <c r="R31" s="57"/>
    </row>
    <row r="32" spans="13:18" ht="15" customHeight="1" x14ac:dyDescent="0.25">
      <c r="M32" s="57" t="s">
        <v>2</v>
      </c>
      <c r="N32" s="57"/>
      <c r="O32" s="62" t="s">
        <v>334</v>
      </c>
      <c r="P32" s="57" t="s">
        <v>45</v>
      </c>
      <c r="Q32" s="91">
        <v>6470</v>
      </c>
      <c r="R32" s="57"/>
    </row>
    <row r="33" spans="13:18" ht="15" customHeight="1" x14ac:dyDescent="0.25">
      <c r="M33" s="57" t="s">
        <v>326</v>
      </c>
      <c r="N33" s="57"/>
      <c r="O33" s="62" t="s">
        <v>335</v>
      </c>
      <c r="P33" s="57" t="s">
        <v>332</v>
      </c>
      <c r="Q33" s="91">
        <v>6541</v>
      </c>
      <c r="R33" s="57"/>
    </row>
    <row r="34" spans="13:18" ht="15" customHeight="1" x14ac:dyDescent="0.25">
      <c r="M34" s="57" t="s">
        <v>190</v>
      </c>
      <c r="N34" s="57"/>
      <c r="O34" s="62" t="s">
        <v>334</v>
      </c>
      <c r="P34" s="57" t="s">
        <v>159</v>
      </c>
      <c r="Q34" s="91">
        <v>6541</v>
      </c>
      <c r="R34" s="57"/>
    </row>
    <row r="35" spans="13:18" ht="15" customHeight="1" x14ac:dyDescent="0.25">
      <c r="M35" s="57" t="s">
        <v>191</v>
      </c>
      <c r="N35" s="57"/>
      <c r="O35" s="62" t="s">
        <v>334</v>
      </c>
      <c r="P35" s="57" t="s">
        <v>170</v>
      </c>
      <c r="Q35" s="91">
        <v>6754</v>
      </c>
      <c r="R35" s="57"/>
    </row>
    <row r="36" spans="13:18" ht="15" customHeight="1" x14ac:dyDescent="0.25">
      <c r="M36" s="57" t="s">
        <v>192</v>
      </c>
      <c r="N36" s="57"/>
      <c r="O36" s="62" t="s">
        <v>334</v>
      </c>
      <c r="P36" s="57" t="s">
        <v>330</v>
      </c>
      <c r="Q36" s="91">
        <v>6754</v>
      </c>
      <c r="R36" s="57" t="s">
        <v>356</v>
      </c>
    </row>
    <row r="37" spans="13:18" ht="15" customHeight="1" x14ac:dyDescent="0.25">
      <c r="M37" s="57" t="s">
        <v>327</v>
      </c>
      <c r="N37" s="57"/>
      <c r="O37" s="62" t="s">
        <v>336</v>
      </c>
      <c r="P37" s="57" t="s">
        <v>331</v>
      </c>
      <c r="Q37" s="91">
        <v>6883</v>
      </c>
      <c r="R37" s="57"/>
    </row>
    <row r="38" spans="13:18" ht="15" customHeight="1" x14ac:dyDescent="0.25">
      <c r="M38" s="57" t="s">
        <v>328</v>
      </c>
      <c r="N38" s="57"/>
      <c r="O38" s="62" t="s">
        <v>337</v>
      </c>
      <c r="P38" s="57" t="s">
        <v>339</v>
      </c>
      <c r="Q38" s="91">
        <v>7038</v>
      </c>
      <c r="R38" s="57" t="s">
        <v>338</v>
      </c>
    </row>
    <row r="39" spans="13:18" ht="15" customHeight="1" x14ac:dyDescent="0.25"/>
    <row r="40" spans="13:18" ht="15" customHeight="1" x14ac:dyDescent="0.3">
      <c r="M40" s="72" t="s">
        <v>515</v>
      </c>
      <c r="N40" s="71"/>
      <c r="O40" s="71"/>
      <c r="P40" s="71"/>
      <c r="Q40" s="88"/>
      <c r="R40" s="71"/>
    </row>
    <row r="41" spans="13:18" ht="15" customHeight="1" x14ac:dyDescent="0.25">
      <c r="M41" s="465" t="s">
        <v>588</v>
      </c>
      <c r="N41" s="465"/>
      <c r="O41" s="57"/>
      <c r="P41" s="57"/>
      <c r="Q41" s="90"/>
      <c r="R41" s="57"/>
    </row>
    <row r="42" spans="13:18" ht="15" customHeight="1" x14ac:dyDescent="0.25"/>
    <row r="43" spans="13:18" ht="15" customHeight="1" x14ac:dyDescent="0.3">
      <c r="M43" s="84"/>
      <c r="N43" s="85"/>
      <c r="O43" s="85"/>
      <c r="P43" s="85"/>
      <c r="Q43" s="87"/>
      <c r="R43" s="85"/>
    </row>
    <row r="44" spans="13:18" ht="15" customHeight="1" x14ac:dyDescent="0.25"/>
    <row r="45" spans="13:18" ht="15" customHeight="1" x14ac:dyDescent="0.25"/>
    <row r="51" spans="2:17" x14ac:dyDescent="0.25">
      <c r="B51" s="1"/>
    </row>
    <row r="54" spans="2:17" s="57" customFormat="1" x14ac:dyDescent="0.25">
      <c r="L54"/>
      <c r="M54"/>
      <c r="N54"/>
      <c r="Q54" s="89"/>
    </row>
    <row r="55" spans="2:17" s="57" customFormat="1" x14ac:dyDescent="0.25">
      <c r="L55"/>
      <c r="M55"/>
      <c r="N55"/>
      <c r="Q55" s="89"/>
    </row>
    <row r="56" spans="2:17" s="57" customFormat="1" x14ac:dyDescent="0.25">
      <c r="L56"/>
      <c r="M56"/>
      <c r="N56"/>
      <c r="Q56" s="89"/>
    </row>
    <row r="57" spans="2:17" s="57" customFormat="1" ht="12.75" x14ac:dyDescent="0.2">
      <c r="Q57" s="89"/>
    </row>
    <row r="58" spans="2:17" s="57" customFormat="1" ht="12.75" x14ac:dyDescent="0.2">
      <c r="Q58" s="89"/>
    </row>
    <row r="59" spans="2:17" s="57" customFormat="1" ht="12.75" x14ac:dyDescent="0.2">
      <c r="Q59" s="89"/>
    </row>
    <row r="60" spans="2:17" s="57" customFormat="1" ht="12.75" x14ac:dyDescent="0.2">
      <c r="Q60" s="89"/>
    </row>
    <row r="61" spans="2:17" s="57" customFormat="1" ht="12.75" x14ac:dyDescent="0.2">
      <c r="Q61" s="89"/>
    </row>
    <row r="62" spans="2:17" s="57" customFormat="1" ht="12.75" x14ac:dyDescent="0.2">
      <c r="Q62" s="89"/>
    </row>
    <row r="63" spans="2:17" s="57" customFormat="1" ht="12.75" x14ac:dyDescent="0.2">
      <c r="Q63" s="89"/>
    </row>
    <row r="64" spans="2:17" s="57" customFormat="1" ht="12.75" x14ac:dyDescent="0.2">
      <c r="Q64" s="89"/>
    </row>
    <row r="66" spans="6:6" x14ac:dyDescent="0.25">
      <c r="F66" s="57" t="s">
        <v>346</v>
      </c>
    </row>
  </sheetData>
  <sortState xmlns:xlrd2="http://schemas.microsoft.com/office/spreadsheetml/2017/richdata2" ref="M31:Q41">
    <sortCondition ref="Q54:Q64"/>
    <sortCondition ref="M54:M64"/>
  </sortState>
  <mergeCells count="2">
    <mergeCell ref="B2:N2"/>
    <mergeCell ref="M41:N41"/>
  </mergeCells>
  <phoneticPr fontId="3" type="noConversion"/>
  <hyperlinks>
    <hyperlink ref="M41" location="Films!A1" display="Accès à une sélection de films historiques"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sheetPr>
  <dimension ref="B2:AA246"/>
  <sheetViews>
    <sheetView showGridLines="0" showRowColHeaders="0" tabSelected="1" zoomScale="85" zoomScaleNormal="85" workbookViewId="0">
      <pane xSplit="5" ySplit="5" topLeftCell="F6" activePane="bottomRight" state="frozen"/>
      <selection pane="topRight" activeCell="H1" sqref="H1"/>
      <selection pane="bottomLeft" activeCell="A6" sqref="A6"/>
      <selection pane="bottomRight" activeCell="F197" sqref="F197"/>
    </sheetView>
  </sheetViews>
  <sheetFormatPr baseColWidth="10" defaultRowHeight="15" x14ac:dyDescent="0.25"/>
  <cols>
    <col min="1" max="1" width="1.7109375" style="20" customWidth="1"/>
    <col min="2" max="2" width="3.42578125" style="67" customWidth="1"/>
    <col min="3" max="3" width="28.85546875" style="21" bestFit="1" customWidth="1"/>
    <col min="4" max="4" width="5.85546875" style="22" customWidth="1"/>
    <col min="5" max="5" width="25.140625" style="20" bestFit="1" customWidth="1"/>
    <col min="6" max="6" width="11.140625" style="24" bestFit="1" customWidth="1"/>
    <col min="7" max="26" width="4.7109375" style="12" customWidth="1"/>
    <col min="27" max="27" width="96.85546875" style="30" customWidth="1"/>
    <col min="28" max="16384" width="11.42578125" style="20"/>
  </cols>
  <sheetData>
    <row r="2" spans="2:27" ht="23.25" x14ac:dyDescent="0.25">
      <c r="B2" s="466" t="s">
        <v>248</v>
      </c>
      <c r="C2" s="467"/>
      <c r="D2" s="467"/>
      <c r="E2" s="467"/>
      <c r="F2" s="467"/>
      <c r="G2" s="467"/>
      <c r="H2" s="467"/>
      <c r="I2" s="467"/>
      <c r="J2" s="467"/>
      <c r="K2" s="467"/>
      <c r="L2" s="467"/>
      <c r="M2" s="467"/>
      <c r="N2" s="467"/>
      <c r="O2" s="467"/>
      <c r="P2" s="467"/>
      <c r="Q2" s="467"/>
      <c r="R2" s="467"/>
      <c r="S2" s="467"/>
      <c r="T2" s="467"/>
      <c r="U2" s="467"/>
      <c r="V2" s="467"/>
      <c r="W2" s="467"/>
      <c r="X2" s="467"/>
      <c r="Y2" s="467"/>
      <c r="Z2" s="467"/>
      <c r="AA2" s="467"/>
    </row>
    <row r="3" spans="2:27" x14ac:dyDescent="0.25">
      <c r="C3" s="58" t="s">
        <v>340</v>
      </c>
      <c r="E3" s="23"/>
      <c r="AA3" s="29"/>
    </row>
    <row r="4" spans="2:27" x14ac:dyDescent="0.25">
      <c r="J4" s="65" t="s">
        <v>355</v>
      </c>
    </row>
    <row r="5" spans="2:27" s="36" customFormat="1" ht="123" customHeight="1" x14ac:dyDescent="0.25">
      <c r="B5" s="68"/>
      <c r="C5" s="33" t="s">
        <v>12</v>
      </c>
      <c r="D5" s="34" t="s">
        <v>201</v>
      </c>
      <c r="E5" s="35" t="s">
        <v>198</v>
      </c>
      <c r="F5" s="35" t="s">
        <v>354</v>
      </c>
      <c r="G5" s="41" t="s">
        <v>214</v>
      </c>
      <c r="H5" s="42" t="s">
        <v>205</v>
      </c>
      <c r="I5" s="42" t="s">
        <v>226</v>
      </c>
      <c r="J5" s="43" t="s">
        <v>203</v>
      </c>
      <c r="K5" s="43" t="s">
        <v>114</v>
      </c>
      <c r="L5" s="43" t="s">
        <v>227</v>
      </c>
      <c r="M5" s="43" t="s">
        <v>211</v>
      </c>
      <c r="N5" s="44" t="s">
        <v>357</v>
      </c>
      <c r="O5" s="44" t="s">
        <v>278</v>
      </c>
      <c r="P5" s="44" t="s">
        <v>210</v>
      </c>
      <c r="Q5" s="45" t="s">
        <v>206</v>
      </c>
      <c r="R5" s="45" t="s">
        <v>215</v>
      </c>
      <c r="S5" s="46" t="s">
        <v>209</v>
      </c>
      <c r="T5" s="47" t="s">
        <v>207</v>
      </c>
      <c r="U5" s="47" t="s">
        <v>208</v>
      </c>
      <c r="V5" s="48" t="s">
        <v>225</v>
      </c>
      <c r="W5" s="49" t="s">
        <v>204</v>
      </c>
      <c r="X5" s="49" t="s">
        <v>231</v>
      </c>
      <c r="Y5" s="50" t="s">
        <v>213</v>
      </c>
      <c r="Z5" s="50" t="s">
        <v>212</v>
      </c>
      <c r="AA5" s="40" t="s">
        <v>274</v>
      </c>
    </row>
    <row r="6" spans="2:27" ht="15" customHeight="1" thickBot="1" x14ac:dyDescent="0.3">
      <c r="B6" s="73">
        <v>0</v>
      </c>
      <c r="C6" s="272" t="s">
        <v>1</v>
      </c>
      <c r="D6" s="273">
        <v>37</v>
      </c>
      <c r="E6" s="274" t="s">
        <v>0</v>
      </c>
      <c r="F6" s="275" t="s">
        <v>322</v>
      </c>
      <c r="G6" s="276" t="s">
        <v>30</v>
      </c>
      <c r="H6" s="277"/>
      <c r="I6" s="277"/>
      <c r="J6" s="278" t="s">
        <v>30</v>
      </c>
      <c r="K6" s="278"/>
      <c r="L6" s="278"/>
      <c r="M6" s="278"/>
      <c r="N6" s="279"/>
      <c r="O6" s="279"/>
      <c r="P6" s="279"/>
      <c r="Q6" s="280" t="s">
        <v>30</v>
      </c>
      <c r="R6" s="280"/>
      <c r="S6" s="281"/>
      <c r="T6" s="282" t="s">
        <v>30</v>
      </c>
      <c r="U6" s="282"/>
      <c r="V6" s="283"/>
      <c r="W6" s="284"/>
      <c r="X6" s="284"/>
      <c r="Y6" s="285"/>
      <c r="Z6" s="285"/>
      <c r="AA6" s="286" t="s">
        <v>216</v>
      </c>
    </row>
    <row r="7" spans="2:27" x14ac:dyDescent="0.25">
      <c r="B7" s="74">
        <v>1</v>
      </c>
      <c r="C7" s="257" t="s">
        <v>108</v>
      </c>
      <c r="D7" s="258">
        <v>44</v>
      </c>
      <c r="E7" s="259" t="s">
        <v>113</v>
      </c>
      <c r="F7" s="288" t="s">
        <v>664</v>
      </c>
      <c r="G7" s="261"/>
      <c r="H7" s="262" t="s">
        <v>30</v>
      </c>
      <c r="I7" s="262"/>
      <c r="J7" s="263"/>
      <c r="K7" s="263" t="s">
        <v>30</v>
      </c>
      <c r="L7" s="263"/>
      <c r="M7" s="263"/>
      <c r="N7" s="264"/>
      <c r="O7" s="264"/>
      <c r="P7" s="264"/>
      <c r="Q7" s="265"/>
      <c r="R7" s="265"/>
      <c r="S7" s="266"/>
      <c r="T7" s="267"/>
      <c r="U7" s="267"/>
      <c r="V7" s="268"/>
      <c r="W7" s="269"/>
      <c r="X7" s="269"/>
      <c r="Y7" s="270"/>
      <c r="Z7" s="270"/>
      <c r="AA7" s="271" t="s">
        <v>313</v>
      </c>
    </row>
    <row r="8" spans="2:27" x14ac:dyDescent="0.25">
      <c r="B8" s="74">
        <v>1</v>
      </c>
      <c r="C8" s="25" t="s">
        <v>108</v>
      </c>
      <c r="D8" s="26">
        <v>44</v>
      </c>
      <c r="E8" s="27" t="s">
        <v>473</v>
      </c>
      <c r="F8" s="256" t="s">
        <v>833</v>
      </c>
      <c r="G8" s="13"/>
      <c r="H8" s="14"/>
      <c r="I8" s="14"/>
      <c r="J8" s="17"/>
      <c r="K8" s="17"/>
      <c r="L8" s="17"/>
      <c r="M8" s="17"/>
      <c r="N8" s="15"/>
      <c r="O8" s="15"/>
      <c r="P8" s="15"/>
      <c r="Q8" s="28"/>
      <c r="R8" s="28"/>
      <c r="S8" s="16" t="s">
        <v>30</v>
      </c>
      <c r="T8" s="18"/>
      <c r="U8" s="18"/>
      <c r="V8" s="32"/>
      <c r="W8" s="19"/>
      <c r="X8" s="19"/>
      <c r="Y8" s="39"/>
      <c r="Z8" s="39"/>
      <c r="AA8" s="31" t="s">
        <v>379</v>
      </c>
    </row>
    <row r="9" spans="2:27" ht="38.25" x14ac:dyDescent="0.25">
      <c r="B9" s="74">
        <v>1</v>
      </c>
      <c r="C9" s="25" t="s">
        <v>108</v>
      </c>
      <c r="D9" s="26">
        <v>44</v>
      </c>
      <c r="E9" s="27" t="s">
        <v>117</v>
      </c>
      <c r="F9" s="256" t="s">
        <v>664</v>
      </c>
      <c r="G9" s="13"/>
      <c r="H9" s="14"/>
      <c r="I9" s="14"/>
      <c r="J9" s="17" t="s">
        <v>30</v>
      </c>
      <c r="K9" s="17"/>
      <c r="L9" s="17"/>
      <c r="M9" s="17" t="s">
        <v>30</v>
      </c>
      <c r="N9" s="15" t="s">
        <v>30</v>
      </c>
      <c r="O9" s="15" t="s">
        <v>30</v>
      </c>
      <c r="P9" s="15" t="s">
        <v>30</v>
      </c>
      <c r="Q9" s="28"/>
      <c r="R9" s="28"/>
      <c r="S9" s="16"/>
      <c r="T9" s="18"/>
      <c r="U9" s="18"/>
      <c r="V9" s="32"/>
      <c r="W9" s="19"/>
      <c r="X9" s="19"/>
      <c r="Y9" s="39"/>
      <c r="Z9" s="39"/>
      <c r="AA9" s="31" t="s">
        <v>602</v>
      </c>
    </row>
    <row r="10" spans="2:27" x14ac:dyDescent="0.25">
      <c r="B10" s="74">
        <v>1</v>
      </c>
      <c r="C10" s="25" t="s">
        <v>108</v>
      </c>
      <c r="D10" s="26">
        <v>44</v>
      </c>
      <c r="E10" s="27" t="s">
        <v>118</v>
      </c>
      <c r="F10" s="287" t="s">
        <v>672</v>
      </c>
      <c r="G10" s="13"/>
      <c r="H10" s="14" t="s">
        <v>30</v>
      </c>
      <c r="I10" s="14"/>
      <c r="J10" s="17"/>
      <c r="K10" s="17"/>
      <c r="L10" s="17"/>
      <c r="M10" s="17"/>
      <c r="N10" s="15"/>
      <c r="O10" s="15"/>
      <c r="P10" s="15" t="s">
        <v>30</v>
      </c>
      <c r="Q10" s="28"/>
      <c r="R10" s="28"/>
      <c r="S10" s="16"/>
      <c r="T10" s="18"/>
      <c r="U10" s="18"/>
      <c r="V10" s="32"/>
      <c r="W10" s="19" t="s">
        <v>30</v>
      </c>
      <c r="X10" s="19"/>
      <c r="Y10" s="39"/>
      <c r="Z10" s="39"/>
      <c r="AA10" s="31" t="s">
        <v>221</v>
      </c>
    </row>
    <row r="11" spans="2:27" x14ac:dyDescent="0.25">
      <c r="B11" s="74">
        <v>1</v>
      </c>
      <c r="C11" s="25" t="s">
        <v>108</v>
      </c>
      <c r="D11" s="26">
        <v>44</v>
      </c>
      <c r="E11" s="27" t="s">
        <v>259</v>
      </c>
      <c r="F11" s="287" t="s">
        <v>672</v>
      </c>
      <c r="G11" s="13"/>
      <c r="H11" s="14"/>
      <c r="I11" s="14"/>
      <c r="J11" s="17" t="s">
        <v>30</v>
      </c>
      <c r="K11" s="17"/>
      <c r="L11" s="17"/>
      <c r="M11" s="17"/>
      <c r="N11" s="15"/>
      <c r="O11" s="15" t="s">
        <v>30</v>
      </c>
      <c r="P11" s="15"/>
      <c r="Q11" s="28"/>
      <c r="R11" s="28"/>
      <c r="S11" s="16"/>
      <c r="T11" s="18"/>
      <c r="U11" s="18"/>
      <c r="V11" s="32"/>
      <c r="W11" s="19"/>
      <c r="X11" s="19"/>
      <c r="Y11" s="39"/>
      <c r="Z11" s="39"/>
      <c r="AA11" s="31" t="s">
        <v>260</v>
      </c>
    </row>
    <row r="12" spans="2:27" ht="45" customHeight="1" x14ac:dyDescent="0.25">
      <c r="B12" s="74">
        <v>1</v>
      </c>
      <c r="C12" s="25" t="s">
        <v>108</v>
      </c>
      <c r="D12" s="26">
        <v>44</v>
      </c>
      <c r="E12" s="27" t="s">
        <v>120</v>
      </c>
      <c r="F12" s="256" t="s">
        <v>664</v>
      </c>
      <c r="G12" s="13" t="s">
        <v>30</v>
      </c>
      <c r="H12" s="14" t="s">
        <v>30</v>
      </c>
      <c r="I12" s="14"/>
      <c r="J12" s="17"/>
      <c r="K12" s="17"/>
      <c r="L12" s="17"/>
      <c r="M12" s="17"/>
      <c r="N12" s="15"/>
      <c r="O12" s="15"/>
      <c r="P12" s="15" t="s">
        <v>30</v>
      </c>
      <c r="Q12" s="28" t="s">
        <v>30</v>
      </c>
      <c r="R12" s="28"/>
      <c r="S12" s="16"/>
      <c r="T12" s="18"/>
      <c r="U12" s="18"/>
      <c r="V12" s="32"/>
      <c r="W12" s="19"/>
      <c r="X12" s="19"/>
      <c r="Y12" s="39" t="s">
        <v>30</v>
      </c>
      <c r="Z12" s="39" t="s">
        <v>30</v>
      </c>
      <c r="AA12" s="31" t="s">
        <v>223</v>
      </c>
    </row>
    <row r="13" spans="2:27" x14ac:dyDescent="0.25">
      <c r="B13" s="74">
        <v>1</v>
      </c>
      <c r="C13" s="25" t="s">
        <v>108</v>
      </c>
      <c r="D13" s="26">
        <v>44</v>
      </c>
      <c r="E13" s="27" t="s">
        <v>123</v>
      </c>
      <c r="F13" s="287" t="s">
        <v>673</v>
      </c>
      <c r="G13" s="13"/>
      <c r="H13" s="14"/>
      <c r="I13" s="14"/>
      <c r="J13" s="17"/>
      <c r="K13" s="17"/>
      <c r="L13" s="17"/>
      <c r="M13" s="17"/>
      <c r="N13" s="15"/>
      <c r="O13" s="15"/>
      <c r="P13" s="15"/>
      <c r="Q13" s="28"/>
      <c r="R13" s="28"/>
      <c r="S13" s="16"/>
      <c r="T13" s="18"/>
      <c r="U13" s="18"/>
      <c r="V13" s="32"/>
      <c r="W13" s="19" t="s">
        <v>30</v>
      </c>
      <c r="X13" s="19"/>
      <c r="Y13" s="39"/>
      <c r="Z13" s="39"/>
      <c r="AA13" s="31" t="s">
        <v>122</v>
      </c>
    </row>
    <row r="14" spans="2:27" ht="25.5" x14ac:dyDescent="0.25">
      <c r="B14" s="74">
        <v>1</v>
      </c>
      <c r="C14" s="25" t="s">
        <v>108</v>
      </c>
      <c r="D14" s="26">
        <v>44</v>
      </c>
      <c r="E14" s="27" t="s">
        <v>308</v>
      </c>
      <c r="F14" s="287" t="s">
        <v>672</v>
      </c>
      <c r="G14" s="13"/>
      <c r="H14" s="14" t="s">
        <v>30</v>
      </c>
      <c r="I14" s="14"/>
      <c r="J14" s="17" t="s">
        <v>30</v>
      </c>
      <c r="K14" s="17"/>
      <c r="L14" s="17"/>
      <c r="M14" s="17"/>
      <c r="N14" s="15"/>
      <c r="O14" s="15"/>
      <c r="P14" s="15"/>
      <c r="Q14" s="28"/>
      <c r="R14" s="28"/>
      <c r="S14" s="16"/>
      <c r="T14" s="18"/>
      <c r="U14" s="18"/>
      <c r="V14" s="32"/>
      <c r="W14" s="19"/>
      <c r="X14" s="19"/>
      <c r="Y14" s="39"/>
      <c r="Z14" s="39"/>
      <c r="AA14" s="53" t="s">
        <v>314</v>
      </c>
    </row>
    <row r="15" spans="2:27" ht="25.5" x14ac:dyDescent="0.25">
      <c r="B15" s="74">
        <v>1</v>
      </c>
      <c r="C15" s="25" t="s">
        <v>108</v>
      </c>
      <c r="D15" s="26">
        <v>49</v>
      </c>
      <c r="E15" s="27" t="s">
        <v>109</v>
      </c>
      <c r="F15" s="54" t="s">
        <v>322</v>
      </c>
      <c r="G15" s="13"/>
      <c r="H15" s="14"/>
      <c r="I15" s="14"/>
      <c r="J15" s="17"/>
      <c r="K15" s="17"/>
      <c r="L15" s="17"/>
      <c r="M15" s="17"/>
      <c r="N15" s="15"/>
      <c r="O15" s="15"/>
      <c r="P15" s="15"/>
      <c r="Q15" s="28" t="s">
        <v>30</v>
      </c>
      <c r="R15" s="28"/>
      <c r="S15" s="16"/>
      <c r="T15" s="18" t="s">
        <v>30</v>
      </c>
      <c r="U15" s="18"/>
      <c r="V15" s="32"/>
      <c r="W15" s="19" t="s">
        <v>30</v>
      </c>
      <c r="X15" s="19"/>
      <c r="Y15" s="39"/>
      <c r="Z15" s="39"/>
      <c r="AA15" s="31" t="s">
        <v>217</v>
      </c>
    </row>
    <row r="16" spans="2:27" x14ac:dyDescent="0.25">
      <c r="B16" s="74">
        <v>1</v>
      </c>
      <c r="C16" s="25" t="s">
        <v>108</v>
      </c>
      <c r="D16" s="26">
        <v>49</v>
      </c>
      <c r="E16" s="27" t="s">
        <v>110</v>
      </c>
      <c r="F16" s="256" t="s">
        <v>833</v>
      </c>
      <c r="G16" s="13"/>
      <c r="H16" s="14"/>
      <c r="I16" s="14"/>
      <c r="J16" s="17"/>
      <c r="K16" s="17"/>
      <c r="L16" s="17"/>
      <c r="M16" s="17"/>
      <c r="N16" s="15"/>
      <c r="O16" s="15"/>
      <c r="P16" s="15"/>
      <c r="Q16" s="28"/>
      <c r="R16" s="28"/>
      <c r="S16" s="16" t="s">
        <v>30</v>
      </c>
      <c r="T16" s="18"/>
      <c r="U16" s="18"/>
      <c r="V16" s="32"/>
      <c r="W16" s="19"/>
      <c r="X16" s="19"/>
      <c r="Y16" s="39"/>
      <c r="Z16" s="39"/>
      <c r="AA16" s="31" t="s">
        <v>454</v>
      </c>
    </row>
    <row r="17" spans="2:27" x14ac:dyDescent="0.25">
      <c r="B17" s="74">
        <v>1</v>
      </c>
      <c r="C17" s="25" t="s">
        <v>108</v>
      </c>
      <c r="D17" s="26">
        <v>49</v>
      </c>
      <c r="E17" s="27" t="s">
        <v>121</v>
      </c>
      <c r="F17" s="54" t="s">
        <v>322</v>
      </c>
      <c r="G17" s="13"/>
      <c r="H17" s="14"/>
      <c r="I17" s="14"/>
      <c r="J17" s="17"/>
      <c r="K17" s="17"/>
      <c r="L17" s="17"/>
      <c r="M17" s="17"/>
      <c r="N17" s="15"/>
      <c r="O17" s="15"/>
      <c r="P17" s="15"/>
      <c r="Q17" s="28"/>
      <c r="R17" s="28" t="s">
        <v>30</v>
      </c>
      <c r="S17" s="16"/>
      <c r="T17" s="18" t="s">
        <v>30</v>
      </c>
      <c r="U17" s="18"/>
      <c r="V17" s="32"/>
      <c r="W17" s="19"/>
      <c r="X17" s="19"/>
      <c r="Y17" s="39"/>
      <c r="Z17" s="39"/>
      <c r="AA17" s="31" t="s">
        <v>224</v>
      </c>
    </row>
    <row r="18" spans="2:27" x14ac:dyDescent="0.25">
      <c r="B18" s="74">
        <v>1</v>
      </c>
      <c r="C18" s="25" t="s">
        <v>108</v>
      </c>
      <c r="D18" s="26">
        <v>49</v>
      </c>
      <c r="E18" s="27" t="s">
        <v>276</v>
      </c>
      <c r="F18" s="287" t="s">
        <v>677</v>
      </c>
      <c r="G18" s="13"/>
      <c r="H18" s="14"/>
      <c r="I18" s="14"/>
      <c r="J18" s="17"/>
      <c r="K18" s="17"/>
      <c r="L18" s="17"/>
      <c r="M18" s="17" t="s">
        <v>30</v>
      </c>
      <c r="N18" s="15"/>
      <c r="O18" s="15" t="s">
        <v>30</v>
      </c>
      <c r="P18" s="15" t="s">
        <v>30</v>
      </c>
      <c r="Q18" s="28"/>
      <c r="R18" s="28"/>
      <c r="S18" s="16"/>
      <c r="T18" s="18"/>
      <c r="U18" s="18"/>
      <c r="V18" s="32"/>
      <c r="W18" s="19"/>
      <c r="X18" s="19"/>
      <c r="Y18" s="39"/>
      <c r="Z18" s="39"/>
      <c r="AA18" s="31" t="s">
        <v>678</v>
      </c>
    </row>
    <row r="19" spans="2:27" ht="25.5" x14ac:dyDescent="0.25">
      <c r="B19" s="74">
        <v>1</v>
      </c>
      <c r="C19" s="25" t="s">
        <v>108</v>
      </c>
      <c r="D19" s="26">
        <v>56</v>
      </c>
      <c r="E19" s="27" t="s">
        <v>111</v>
      </c>
      <c r="F19" s="63" t="s">
        <v>317</v>
      </c>
      <c r="G19" s="13"/>
      <c r="H19" s="14"/>
      <c r="I19" s="14"/>
      <c r="J19" s="17" t="s">
        <v>30</v>
      </c>
      <c r="K19" s="17"/>
      <c r="L19" s="17"/>
      <c r="M19" s="17"/>
      <c r="N19" s="15"/>
      <c r="O19" s="15"/>
      <c r="P19" s="15" t="s">
        <v>30</v>
      </c>
      <c r="Q19" s="28"/>
      <c r="R19" s="28"/>
      <c r="S19" s="16"/>
      <c r="T19" s="18" t="s">
        <v>30</v>
      </c>
      <c r="U19" s="18" t="s">
        <v>30</v>
      </c>
      <c r="V19" s="32"/>
      <c r="W19" s="19"/>
      <c r="X19" s="19"/>
      <c r="Y19" s="39" t="s">
        <v>30</v>
      </c>
      <c r="Z19" s="39"/>
      <c r="AA19" s="31" t="s">
        <v>112</v>
      </c>
    </row>
    <row r="20" spans="2:27" ht="25.5" x14ac:dyDescent="0.25">
      <c r="B20" s="74">
        <v>1</v>
      </c>
      <c r="C20" s="25" t="s">
        <v>108</v>
      </c>
      <c r="D20" s="26">
        <v>56</v>
      </c>
      <c r="E20" s="27" t="s">
        <v>116</v>
      </c>
      <c r="F20" s="63" t="s">
        <v>317</v>
      </c>
      <c r="G20" s="13"/>
      <c r="H20" s="14"/>
      <c r="I20" s="14"/>
      <c r="J20" s="17"/>
      <c r="K20" s="17"/>
      <c r="L20" s="17"/>
      <c r="M20" s="17"/>
      <c r="N20" s="15"/>
      <c r="O20" s="15"/>
      <c r="P20" s="15" t="s">
        <v>30</v>
      </c>
      <c r="Q20" s="28"/>
      <c r="R20" s="28"/>
      <c r="S20" s="16"/>
      <c r="T20" s="18" t="s">
        <v>30</v>
      </c>
      <c r="U20" s="18" t="s">
        <v>30</v>
      </c>
      <c r="V20" s="32"/>
      <c r="W20" s="19"/>
      <c r="X20" s="19"/>
      <c r="Y20" s="39"/>
      <c r="Z20" s="39"/>
      <c r="AA20" s="31" t="s">
        <v>220</v>
      </c>
    </row>
    <row r="21" spans="2:27" x14ac:dyDescent="0.25">
      <c r="B21" s="74">
        <v>1</v>
      </c>
      <c r="C21" s="25" t="s">
        <v>108</v>
      </c>
      <c r="D21" s="26">
        <v>85</v>
      </c>
      <c r="E21" s="27" t="s">
        <v>199</v>
      </c>
      <c r="F21" s="54" t="s">
        <v>322</v>
      </c>
      <c r="G21" s="13"/>
      <c r="H21" s="14" t="s">
        <v>30</v>
      </c>
      <c r="I21" s="14"/>
      <c r="J21" s="17"/>
      <c r="K21" s="17"/>
      <c r="L21" s="17"/>
      <c r="M21" s="17"/>
      <c r="N21" s="15"/>
      <c r="O21" s="15"/>
      <c r="P21" s="15"/>
      <c r="Q21" s="28"/>
      <c r="R21" s="28"/>
      <c r="S21" s="16"/>
      <c r="T21" s="18"/>
      <c r="U21" s="18"/>
      <c r="V21" s="32"/>
      <c r="W21" s="19"/>
      <c r="X21" s="19"/>
      <c r="Y21" s="39"/>
      <c r="Z21" s="39"/>
      <c r="AA21" s="31" t="s">
        <v>115</v>
      </c>
    </row>
    <row r="22" spans="2:27" ht="15.75" thickBot="1" x14ac:dyDescent="0.3">
      <c r="B22" s="74">
        <v>1</v>
      </c>
      <c r="C22" s="272" t="s">
        <v>108</v>
      </c>
      <c r="D22" s="273">
        <v>85</v>
      </c>
      <c r="E22" s="274" t="s">
        <v>119</v>
      </c>
      <c r="F22" s="275" t="s">
        <v>322</v>
      </c>
      <c r="G22" s="276"/>
      <c r="H22" s="277"/>
      <c r="I22" s="277"/>
      <c r="J22" s="278"/>
      <c r="K22" s="278"/>
      <c r="L22" s="278"/>
      <c r="M22" s="278"/>
      <c r="N22" s="279"/>
      <c r="O22" s="279"/>
      <c r="P22" s="279"/>
      <c r="Q22" s="280"/>
      <c r="R22" s="280"/>
      <c r="S22" s="281"/>
      <c r="T22" s="282" t="s">
        <v>30</v>
      </c>
      <c r="U22" s="282" t="s">
        <v>30</v>
      </c>
      <c r="V22" s="283"/>
      <c r="W22" s="284"/>
      <c r="X22" s="284"/>
      <c r="Y22" s="285"/>
      <c r="Z22" s="285"/>
      <c r="AA22" s="286" t="s">
        <v>222</v>
      </c>
    </row>
    <row r="23" spans="2:27" ht="25.5" x14ac:dyDescent="0.25">
      <c r="B23" s="75">
        <v>2</v>
      </c>
      <c r="C23" s="257" t="s">
        <v>124</v>
      </c>
      <c r="D23" s="258">
        <v>16</v>
      </c>
      <c r="E23" s="259" t="s">
        <v>125</v>
      </c>
      <c r="F23" s="260" t="s">
        <v>322</v>
      </c>
      <c r="G23" s="261"/>
      <c r="H23" s="262"/>
      <c r="I23" s="262"/>
      <c r="J23" s="263"/>
      <c r="K23" s="263"/>
      <c r="L23" s="263"/>
      <c r="M23" s="263"/>
      <c r="N23" s="264"/>
      <c r="O23" s="264"/>
      <c r="P23" s="264" t="s">
        <v>30</v>
      </c>
      <c r="Q23" s="265"/>
      <c r="R23" s="265"/>
      <c r="S23" s="266"/>
      <c r="T23" s="267" t="s">
        <v>30</v>
      </c>
      <c r="U23" s="267"/>
      <c r="V23" s="268"/>
      <c r="W23" s="269"/>
      <c r="X23" s="269"/>
      <c r="Y23" s="270"/>
      <c r="Z23" s="270"/>
      <c r="AA23" s="271" t="s">
        <v>126</v>
      </c>
    </row>
    <row r="24" spans="2:27" x14ac:dyDescent="0.25">
      <c r="B24" s="75">
        <v>2</v>
      </c>
      <c r="C24" s="25" t="s">
        <v>124</v>
      </c>
      <c r="D24" s="26">
        <v>23</v>
      </c>
      <c r="E24" s="27" t="s">
        <v>141</v>
      </c>
      <c r="F24" s="63" t="s">
        <v>317</v>
      </c>
      <c r="G24" s="13"/>
      <c r="H24" s="14"/>
      <c r="I24" s="14"/>
      <c r="J24" s="17" t="s">
        <v>30</v>
      </c>
      <c r="K24" s="17"/>
      <c r="L24" s="17"/>
      <c r="M24" s="17"/>
      <c r="N24" s="15"/>
      <c r="O24" s="15"/>
      <c r="P24" s="15"/>
      <c r="Q24" s="28"/>
      <c r="R24" s="28"/>
      <c r="S24" s="16"/>
      <c r="T24" s="18"/>
      <c r="U24" s="18" t="s">
        <v>30</v>
      </c>
      <c r="V24" s="32"/>
      <c r="W24" s="19"/>
      <c r="X24" s="19"/>
      <c r="Y24" s="39"/>
      <c r="Z24" s="39"/>
      <c r="AA24" s="31" t="s">
        <v>142</v>
      </c>
    </row>
    <row r="25" spans="2:27" x14ac:dyDescent="0.25">
      <c r="B25" s="75">
        <v>2</v>
      </c>
      <c r="C25" s="25" t="s">
        <v>124</v>
      </c>
      <c r="D25" s="26">
        <v>24</v>
      </c>
      <c r="E25" s="27" t="s">
        <v>277</v>
      </c>
      <c r="F25" s="63" t="s">
        <v>317</v>
      </c>
      <c r="G25" s="13"/>
      <c r="H25" s="14"/>
      <c r="I25" s="14"/>
      <c r="J25" s="17"/>
      <c r="K25" s="17"/>
      <c r="L25" s="17"/>
      <c r="M25" s="17"/>
      <c r="N25" s="15"/>
      <c r="O25" s="15" t="s">
        <v>30</v>
      </c>
      <c r="P25" s="15"/>
      <c r="Q25" s="28"/>
      <c r="R25" s="28"/>
      <c r="S25" s="16"/>
      <c r="T25" s="18"/>
      <c r="U25" s="18"/>
      <c r="V25" s="32"/>
      <c r="W25" s="19"/>
      <c r="X25" s="19"/>
      <c r="Y25" s="39"/>
      <c r="Z25" s="39"/>
      <c r="AA25" s="31" t="s">
        <v>679</v>
      </c>
    </row>
    <row r="26" spans="2:27" x14ac:dyDescent="0.25">
      <c r="B26" s="75">
        <v>2</v>
      </c>
      <c r="C26" s="25" t="s">
        <v>124</v>
      </c>
      <c r="D26" s="26">
        <v>24</v>
      </c>
      <c r="E26" s="27" t="s">
        <v>150</v>
      </c>
      <c r="F26" s="54" t="s">
        <v>322</v>
      </c>
      <c r="G26" s="13"/>
      <c r="H26" s="14"/>
      <c r="I26" s="14"/>
      <c r="J26" s="17"/>
      <c r="K26" s="17"/>
      <c r="L26" s="17"/>
      <c r="M26" s="17"/>
      <c r="N26" s="15"/>
      <c r="O26" s="15"/>
      <c r="P26" s="15"/>
      <c r="Q26" s="28"/>
      <c r="R26" s="28"/>
      <c r="S26" s="16"/>
      <c r="T26" s="18"/>
      <c r="U26" s="18"/>
      <c r="V26" s="32"/>
      <c r="W26" s="19" t="s">
        <v>30</v>
      </c>
      <c r="X26" s="19"/>
      <c r="Y26" s="39"/>
      <c r="Z26" s="39"/>
      <c r="AA26" s="31" t="s">
        <v>16</v>
      </c>
    </row>
    <row r="27" spans="2:27" x14ac:dyDescent="0.25">
      <c r="B27" s="75">
        <v>2</v>
      </c>
      <c r="C27" s="25" t="s">
        <v>124</v>
      </c>
      <c r="D27" s="26">
        <v>24</v>
      </c>
      <c r="E27" s="27" t="s">
        <v>290</v>
      </c>
      <c r="F27" s="54" t="s">
        <v>322</v>
      </c>
      <c r="G27" s="13"/>
      <c r="H27" s="14"/>
      <c r="I27" s="14"/>
      <c r="J27" s="17"/>
      <c r="K27" s="17"/>
      <c r="L27" s="17"/>
      <c r="M27" s="17"/>
      <c r="N27" s="15"/>
      <c r="O27" s="15"/>
      <c r="P27" s="15"/>
      <c r="Q27" s="28"/>
      <c r="R27" s="28"/>
      <c r="S27" s="16"/>
      <c r="T27" s="18"/>
      <c r="U27" s="18"/>
      <c r="V27" s="32"/>
      <c r="W27" s="19" t="s">
        <v>30</v>
      </c>
      <c r="X27" s="19"/>
      <c r="Y27" s="39"/>
      <c r="Z27" s="39"/>
      <c r="AA27" s="31" t="s">
        <v>204</v>
      </c>
    </row>
    <row r="28" spans="2:27" ht="25.5" x14ac:dyDescent="0.25">
      <c r="B28" s="75">
        <v>2</v>
      </c>
      <c r="C28" s="25" t="s">
        <v>124</v>
      </c>
      <c r="D28" s="26">
        <v>33</v>
      </c>
      <c r="E28" s="27" t="s">
        <v>127</v>
      </c>
      <c r="F28" s="256" t="s">
        <v>665</v>
      </c>
      <c r="G28" s="13"/>
      <c r="H28" s="14" t="s">
        <v>30</v>
      </c>
      <c r="I28" s="14"/>
      <c r="J28" s="17" t="s">
        <v>30</v>
      </c>
      <c r="K28" s="17"/>
      <c r="L28" s="17"/>
      <c r="M28" s="17"/>
      <c r="N28" s="15"/>
      <c r="O28" s="15" t="s">
        <v>30</v>
      </c>
      <c r="P28" s="15" t="s">
        <v>30</v>
      </c>
      <c r="Q28" s="28" t="s">
        <v>30</v>
      </c>
      <c r="R28" s="28"/>
      <c r="S28" s="16"/>
      <c r="T28" s="18"/>
      <c r="U28" s="18"/>
      <c r="V28" s="32"/>
      <c r="W28" s="19"/>
      <c r="X28" s="19"/>
      <c r="Y28" s="39"/>
      <c r="Z28" s="39"/>
      <c r="AA28" s="31" t="s">
        <v>128</v>
      </c>
    </row>
    <row r="29" spans="2:27" x14ac:dyDescent="0.25">
      <c r="B29" s="75">
        <v>2</v>
      </c>
      <c r="C29" s="25" t="s">
        <v>124</v>
      </c>
      <c r="D29" s="26">
        <v>33</v>
      </c>
      <c r="E29" s="27" t="s">
        <v>316</v>
      </c>
      <c r="F29" s="256" t="s">
        <v>689</v>
      </c>
      <c r="G29" s="13"/>
      <c r="H29" s="14"/>
      <c r="I29" s="14"/>
      <c r="J29" s="17"/>
      <c r="K29" s="17"/>
      <c r="L29" s="17"/>
      <c r="M29" s="17"/>
      <c r="N29" s="15"/>
      <c r="O29" s="15"/>
      <c r="P29" s="15"/>
      <c r="Q29" s="28"/>
      <c r="R29" s="28"/>
      <c r="S29" s="16"/>
      <c r="T29" s="18"/>
      <c r="U29" s="18"/>
      <c r="V29" s="32"/>
      <c r="W29" s="19" t="s">
        <v>30</v>
      </c>
      <c r="X29" s="19"/>
      <c r="Y29" s="39"/>
      <c r="Z29" s="39"/>
      <c r="AA29" s="31" t="s">
        <v>131</v>
      </c>
    </row>
    <row r="30" spans="2:27" x14ac:dyDescent="0.25">
      <c r="B30" s="75">
        <v>2</v>
      </c>
      <c r="C30" s="25" t="s">
        <v>124</v>
      </c>
      <c r="D30" s="26">
        <v>33</v>
      </c>
      <c r="E30" s="27" t="s">
        <v>282</v>
      </c>
      <c r="F30" s="54" t="s">
        <v>322</v>
      </c>
      <c r="G30" s="13"/>
      <c r="H30" s="14" t="s">
        <v>30</v>
      </c>
      <c r="I30" s="14"/>
      <c r="J30" s="17"/>
      <c r="K30" s="17"/>
      <c r="L30" s="17" t="s">
        <v>30</v>
      </c>
      <c r="M30" s="17"/>
      <c r="N30" s="15"/>
      <c r="O30" s="15"/>
      <c r="P30" s="15"/>
      <c r="Q30" s="28"/>
      <c r="R30" s="28"/>
      <c r="S30" s="16"/>
      <c r="T30" s="18"/>
      <c r="U30" s="18"/>
      <c r="V30" s="32"/>
      <c r="W30" s="19"/>
      <c r="X30" s="19"/>
      <c r="Y30" s="39"/>
      <c r="Z30" s="39"/>
      <c r="AA30" s="31" t="s">
        <v>310</v>
      </c>
    </row>
    <row r="31" spans="2:27" ht="25.5" x14ac:dyDescent="0.25">
      <c r="B31" s="75">
        <v>2</v>
      </c>
      <c r="C31" s="25" t="s">
        <v>124</v>
      </c>
      <c r="D31" s="26">
        <v>33</v>
      </c>
      <c r="E31" s="27" t="s">
        <v>132</v>
      </c>
      <c r="F31" s="54" t="s">
        <v>322</v>
      </c>
      <c r="G31" s="13" t="s">
        <v>30</v>
      </c>
      <c r="H31" s="14" t="s">
        <v>30</v>
      </c>
      <c r="I31" s="14"/>
      <c r="J31" s="17" t="s">
        <v>30</v>
      </c>
      <c r="K31" s="17"/>
      <c r="L31" s="17"/>
      <c r="M31" s="17"/>
      <c r="N31" s="15"/>
      <c r="O31" s="15"/>
      <c r="P31" s="15"/>
      <c r="Q31" s="28"/>
      <c r="R31" s="28"/>
      <c r="S31" s="16"/>
      <c r="T31" s="18"/>
      <c r="U31" s="18"/>
      <c r="V31" s="32"/>
      <c r="W31" s="19" t="s">
        <v>30</v>
      </c>
      <c r="X31" s="19"/>
      <c r="Y31" s="39"/>
      <c r="Z31" s="39"/>
      <c r="AA31" s="31" t="s">
        <v>133</v>
      </c>
    </row>
    <row r="32" spans="2:27" ht="25.5" x14ac:dyDescent="0.25">
      <c r="B32" s="75">
        <v>2</v>
      </c>
      <c r="C32" s="25" t="s">
        <v>124</v>
      </c>
      <c r="D32" s="26">
        <v>33</v>
      </c>
      <c r="E32" s="27" t="s">
        <v>266</v>
      </c>
      <c r="F32" s="63" t="s">
        <v>317</v>
      </c>
      <c r="G32" s="13"/>
      <c r="H32" s="14"/>
      <c r="I32" s="14"/>
      <c r="J32" s="17"/>
      <c r="K32" s="17"/>
      <c r="L32" s="17"/>
      <c r="M32" s="17"/>
      <c r="N32" s="15"/>
      <c r="O32" s="15"/>
      <c r="P32" s="15" t="s">
        <v>30</v>
      </c>
      <c r="Q32" s="28"/>
      <c r="R32" s="28"/>
      <c r="S32" s="16"/>
      <c r="T32" s="18" t="s">
        <v>30</v>
      </c>
      <c r="U32" s="18" t="s">
        <v>30</v>
      </c>
      <c r="V32" s="32"/>
      <c r="W32" s="19"/>
      <c r="X32" s="19"/>
      <c r="Y32" s="39"/>
      <c r="Z32" s="39" t="s">
        <v>30</v>
      </c>
      <c r="AA32" s="31" t="s">
        <v>228</v>
      </c>
    </row>
    <row r="33" spans="2:27" x14ac:dyDescent="0.25">
      <c r="B33" s="75">
        <v>2</v>
      </c>
      <c r="C33" s="25" t="s">
        <v>124</v>
      </c>
      <c r="D33" s="26">
        <v>33</v>
      </c>
      <c r="E33" s="27" t="s">
        <v>475</v>
      </c>
      <c r="F33" s="287" t="s">
        <v>829</v>
      </c>
      <c r="G33" s="13"/>
      <c r="H33" s="14"/>
      <c r="I33" s="14"/>
      <c r="J33" s="17"/>
      <c r="K33" s="17"/>
      <c r="L33" s="17"/>
      <c r="M33" s="17"/>
      <c r="N33" s="15"/>
      <c r="O33" s="15"/>
      <c r="P33" s="15"/>
      <c r="Q33" s="28"/>
      <c r="R33" s="28"/>
      <c r="S33" s="16" t="s">
        <v>30</v>
      </c>
      <c r="T33" s="18"/>
      <c r="U33" s="18"/>
      <c r="V33" s="32"/>
      <c r="W33" s="19"/>
      <c r="X33" s="19"/>
      <c r="Y33" s="39"/>
      <c r="Z33" s="39"/>
      <c r="AA33" s="31" t="s">
        <v>484</v>
      </c>
    </row>
    <row r="34" spans="2:27" x14ac:dyDescent="0.25">
      <c r="B34" s="75">
        <v>2</v>
      </c>
      <c r="C34" s="25" t="s">
        <v>124</v>
      </c>
      <c r="D34" s="26">
        <v>33</v>
      </c>
      <c r="E34" s="27" t="s">
        <v>134</v>
      </c>
      <c r="F34" s="54" t="s">
        <v>322</v>
      </c>
      <c r="G34" s="13"/>
      <c r="H34" s="14"/>
      <c r="I34" s="14"/>
      <c r="J34" s="17"/>
      <c r="K34" s="17"/>
      <c r="L34" s="17"/>
      <c r="M34" s="17"/>
      <c r="N34" s="15"/>
      <c r="O34" s="15"/>
      <c r="P34" s="15"/>
      <c r="Q34" s="28"/>
      <c r="R34" s="28"/>
      <c r="S34" s="16"/>
      <c r="T34" s="18"/>
      <c r="U34" s="18"/>
      <c r="V34" s="32"/>
      <c r="W34" s="19"/>
      <c r="X34" s="19"/>
      <c r="Y34" s="39" t="s">
        <v>30</v>
      </c>
      <c r="Z34" s="39" t="s">
        <v>30</v>
      </c>
      <c r="AA34" s="31" t="s">
        <v>135</v>
      </c>
    </row>
    <row r="35" spans="2:27" x14ac:dyDescent="0.25">
      <c r="B35" s="75">
        <v>2</v>
      </c>
      <c r="C35" s="25" t="s">
        <v>124</v>
      </c>
      <c r="D35" s="26">
        <v>33</v>
      </c>
      <c r="E35" s="27" t="s">
        <v>136</v>
      </c>
      <c r="F35" s="63" t="s">
        <v>317</v>
      </c>
      <c r="G35" s="13"/>
      <c r="H35" s="14"/>
      <c r="I35" s="14"/>
      <c r="J35" s="17"/>
      <c r="K35" s="17"/>
      <c r="L35" s="17"/>
      <c r="M35" s="17"/>
      <c r="N35" s="15"/>
      <c r="O35" s="15"/>
      <c r="P35" s="15"/>
      <c r="Q35" s="28"/>
      <c r="R35" s="28"/>
      <c r="S35" s="16"/>
      <c r="T35" s="18"/>
      <c r="U35" s="18" t="s">
        <v>30</v>
      </c>
      <c r="V35" s="32"/>
      <c r="W35" s="19"/>
      <c r="X35" s="19"/>
      <c r="Y35" s="39"/>
      <c r="Z35" s="39"/>
      <c r="AA35" s="31" t="s">
        <v>137</v>
      </c>
    </row>
    <row r="36" spans="2:27" x14ac:dyDescent="0.25">
      <c r="B36" s="75">
        <v>2</v>
      </c>
      <c r="C36" s="25" t="s">
        <v>124</v>
      </c>
      <c r="D36" s="26">
        <v>33</v>
      </c>
      <c r="E36" s="27" t="s">
        <v>729</v>
      </c>
      <c r="F36" s="256" t="s">
        <v>730</v>
      </c>
      <c r="G36" s="13"/>
      <c r="H36" s="14"/>
      <c r="I36" s="14"/>
      <c r="J36" s="17" t="s">
        <v>30</v>
      </c>
      <c r="K36" s="17"/>
      <c r="L36" s="17"/>
      <c r="M36" s="17"/>
      <c r="N36" s="15"/>
      <c r="O36" s="15"/>
      <c r="P36" s="15"/>
      <c r="Q36" s="28"/>
      <c r="R36" s="28"/>
      <c r="S36" s="16"/>
      <c r="T36" s="18"/>
      <c r="U36" s="18"/>
      <c r="V36" s="32"/>
      <c r="W36" s="19"/>
      <c r="X36" s="19"/>
      <c r="Y36" s="39"/>
      <c r="Z36" s="39"/>
      <c r="AA36" s="31" t="s">
        <v>731</v>
      </c>
    </row>
    <row r="37" spans="2:27" x14ac:dyDescent="0.25">
      <c r="B37" s="75">
        <v>2</v>
      </c>
      <c r="C37" s="25" t="s">
        <v>124</v>
      </c>
      <c r="D37" s="26">
        <v>33</v>
      </c>
      <c r="E37" s="27" t="s">
        <v>285</v>
      </c>
      <c r="F37" s="54" t="s">
        <v>322</v>
      </c>
      <c r="G37" s="13"/>
      <c r="H37" s="14" t="s">
        <v>30</v>
      </c>
      <c r="I37" s="14"/>
      <c r="J37" s="17"/>
      <c r="K37" s="17"/>
      <c r="L37" s="17" t="s">
        <v>30</v>
      </c>
      <c r="M37" s="17"/>
      <c r="N37" s="15"/>
      <c r="O37" s="15"/>
      <c r="P37" s="15"/>
      <c r="Q37" s="28"/>
      <c r="R37" s="28"/>
      <c r="S37" s="16"/>
      <c r="T37" s="18"/>
      <c r="U37" s="18"/>
      <c r="V37" s="32"/>
      <c r="W37" s="19"/>
      <c r="X37" s="19"/>
      <c r="Y37" s="39"/>
      <c r="Z37" s="39"/>
      <c r="AA37" s="31" t="s">
        <v>312</v>
      </c>
    </row>
    <row r="38" spans="2:27" x14ac:dyDescent="0.25">
      <c r="B38" s="75">
        <v>2</v>
      </c>
      <c r="C38" s="25" t="s">
        <v>124</v>
      </c>
      <c r="D38" s="26">
        <v>33</v>
      </c>
      <c r="E38" s="27" t="s">
        <v>143</v>
      </c>
      <c r="F38" s="63" t="s">
        <v>317</v>
      </c>
      <c r="G38" s="13"/>
      <c r="H38" s="14"/>
      <c r="I38" s="14"/>
      <c r="J38" s="17" t="s">
        <v>30</v>
      </c>
      <c r="K38" s="17"/>
      <c r="L38" s="17"/>
      <c r="M38" s="17"/>
      <c r="N38" s="15"/>
      <c r="O38" s="15"/>
      <c r="P38" s="15"/>
      <c r="Q38" s="28"/>
      <c r="R38" s="28"/>
      <c r="S38" s="16"/>
      <c r="T38" s="18"/>
      <c r="U38" s="18" t="s">
        <v>30</v>
      </c>
      <c r="V38" s="32"/>
      <c r="W38" s="19"/>
      <c r="X38" s="19"/>
      <c r="Y38" s="39"/>
      <c r="Z38" s="39"/>
      <c r="AA38" s="31" t="s">
        <v>142</v>
      </c>
    </row>
    <row r="39" spans="2:27" ht="25.5" x14ac:dyDescent="0.25">
      <c r="B39" s="75">
        <v>2</v>
      </c>
      <c r="C39" s="25" t="s">
        <v>124</v>
      </c>
      <c r="D39" s="26">
        <v>33</v>
      </c>
      <c r="E39" s="27" t="s">
        <v>144</v>
      </c>
      <c r="F39" s="64" t="s">
        <v>317</v>
      </c>
      <c r="G39" s="13"/>
      <c r="H39" s="14"/>
      <c r="I39" s="14"/>
      <c r="J39" s="17" t="s">
        <v>30</v>
      </c>
      <c r="K39" s="17"/>
      <c r="L39" s="17"/>
      <c r="M39" s="17"/>
      <c r="N39" s="15"/>
      <c r="O39" s="15"/>
      <c r="P39" s="15"/>
      <c r="Q39" s="28"/>
      <c r="R39" s="28"/>
      <c r="S39" s="16"/>
      <c r="T39" s="18"/>
      <c r="U39" s="18" t="s">
        <v>30</v>
      </c>
      <c r="V39" s="32"/>
      <c r="W39" s="19"/>
      <c r="X39" s="19"/>
      <c r="Y39" s="39"/>
      <c r="Z39" s="39"/>
      <c r="AA39" s="31" t="s">
        <v>145</v>
      </c>
    </row>
    <row r="40" spans="2:27" x14ac:dyDescent="0.25">
      <c r="B40" s="75">
        <v>2</v>
      </c>
      <c r="C40" s="25" t="s">
        <v>124</v>
      </c>
      <c r="D40" s="26">
        <v>33</v>
      </c>
      <c r="E40" s="27" t="s">
        <v>286</v>
      </c>
      <c r="F40" s="54" t="s">
        <v>322</v>
      </c>
      <c r="G40" s="13"/>
      <c r="H40" s="14"/>
      <c r="I40" s="14"/>
      <c r="J40" s="17"/>
      <c r="K40" s="17"/>
      <c r="L40" s="17"/>
      <c r="M40" s="17"/>
      <c r="N40" s="15"/>
      <c r="O40" s="15"/>
      <c r="P40" s="15"/>
      <c r="Q40" s="28"/>
      <c r="R40" s="28"/>
      <c r="S40" s="16"/>
      <c r="T40" s="18"/>
      <c r="U40" s="18"/>
      <c r="V40" s="32"/>
      <c r="W40" s="19"/>
      <c r="X40" s="19"/>
      <c r="Y40" s="39"/>
      <c r="Z40" s="39"/>
      <c r="AA40" s="31" t="s">
        <v>287</v>
      </c>
    </row>
    <row r="41" spans="2:27" x14ac:dyDescent="0.25">
      <c r="B41" s="75">
        <v>2</v>
      </c>
      <c r="C41" s="25" t="s">
        <v>124</v>
      </c>
      <c r="D41" s="26">
        <v>33</v>
      </c>
      <c r="E41" s="27" t="s">
        <v>147</v>
      </c>
      <c r="F41" s="54" t="s">
        <v>322</v>
      </c>
      <c r="G41" s="13"/>
      <c r="H41" s="14"/>
      <c r="I41" s="14"/>
      <c r="J41" s="17"/>
      <c r="K41" s="17"/>
      <c r="L41" s="17"/>
      <c r="M41" s="17"/>
      <c r="N41" s="15"/>
      <c r="O41" s="15"/>
      <c r="P41" s="15"/>
      <c r="Q41" s="28"/>
      <c r="R41" s="28"/>
      <c r="S41" s="16"/>
      <c r="T41" s="18"/>
      <c r="U41" s="18"/>
      <c r="V41" s="32"/>
      <c r="W41" s="19"/>
      <c r="X41" s="19"/>
      <c r="Y41" s="39"/>
      <c r="Z41" s="39" t="s">
        <v>30</v>
      </c>
      <c r="AA41" s="31" t="s">
        <v>44</v>
      </c>
    </row>
    <row r="42" spans="2:27" ht="25.5" x14ac:dyDescent="0.25">
      <c r="B42" s="75">
        <v>2</v>
      </c>
      <c r="C42" s="25" t="s">
        <v>124</v>
      </c>
      <c r="D42" s="26">
        <v>33</v>
      </c>
      <c r="E42" s="27" t="s">
        <v>149</v>
      </c>
      <c r="F42" s="64" t="s">
        <v>317</v>
      </c>
      <c r="G42" s="13"/>
      <c r="H42" s="14" t="s">
        <v>30</v>
      </c>
      <c r="I42" s="14" t="s">
        <v>30</v>
      </c>
      <c r="J42" s="17" t="s">
        <v>30</v>
      </c>
      <c r="K42" s="17"/>
      <c r="L42" s="17"/>
      <c r="M42" s="17"/>
      <c r="N42" s="15"/>
      <c r="O42" s="15"/>
      <c r="P42" s="15"/>
      <c r="Q42" s="28"/>
      <c r="R42" s="28"/>
      <c r="S42" s="16"/>
      <c r="T42" s="18"/>
      <c r="U42" s="18"/>
      <c r="V42" s="32"/>
      <c r="W42" s="19"/>
      <c r="X42" s="19"/>
      <c r="Y42" s="39"/>
      <c r="Z42" s="39"/>
      <c r="AA42" s="31" t="s">
        <v>319</v>
      </c>
    </row>
    <row r="43" spans="2:27" x14ac:dyDescent="0.25">
      <c r="B43" s="75">
        <v>2</v>
      </c>
      <c r="C43" s="25" t="s">
        <v>124</v>
      </c>
      <c r="D43" s="26">
        <v>33</v>
      </c>
      <c r="E43" s="27" t="s">
        <v>152</v>
      </c>
      <c r="F43" s="256" t="s">
        <v>666</v>
      </c>
      <c r="G43" s="13"/>
      <c r="H43" s="14"/>
      <c r="I43" s="14"/>
      <c r="J43" s="17" t="s">
        <v>30</v>
      </c>
      <c r="K43" s="17" t="s">
        <v>30</v>
      </c>
      <c r="L43" s="17" t="s">
        <v>30</v>
      </c>
      <c r="M43" s="17"/>
      <c r="N43" s="15"/>
      <c r="O43" s="15"/>
      <c r="P43" s="15" t="s">
        <v>30</v>
      </c>
      <c r="Q43" s="28"/>
      <c r="R43" s="28"/>
      <c r="S43" s="16"/>
      <c r="T43" s="18"/>
      <c r="U43" s="18"/>
      <c r="V43" s="32"/>
      <c r="W43" s="19"/>
      <c r="X43" s="19"/>
      <c r="Y43" s="39"/>
      <c r="Z43" s="39"/>
      <c r="AA43" s="31" t="s">
        <v>311</v>
      </c>
    </row>
    <row r="44" spans="2:27" ht="38.25" x14ac:dyDescent="0.25">
      <c r="B44" s="75">
        <v>2</v>
      </c>
      <c r="C44" s="25" t="s">
        <v>124</v>
      </c>
      <c r="D44" s="26">
        <v>33</v>
      </c>
      <c r="E44" s="27" t="s">
        <v>289</v>
      </c>
      <c r="F44" s="256" t="s">
        <v>667</v>
      </c>
      <c r="G44" s="13"/>
      <c r="H44" s="14" t="s">
        <v>30</v>
      </c>
      <c r="I44" s="14"/>
      <c r="J44" s="17"/>
      <c r="K44" s="17"/>
      <c r="L44" s="17"/>
      <c r="M44" s="17"/>
      <c r="N44" s="15"/>
      <c r="O44" s="15"/>
      <c r="P44" s="15"/>
      <c r="Q44" s="28"/>
      <c r="R44" s="28"/>
      <c r="S44" s="16"/>
      <c r="T44" s="18"/>
      <c r="U44" s="18"/>
      <c r="V44" s="32"/>
      <c r="W44" s="19"/>
      <c r="X44" s="19"/>
      <c r="Y44" s="39"/>
      <c r="Z44" s="39"/>
      <c r="AA44" s="31" t="s">
        <v>320</v>
      </c>
    </row>
    <row r="45" spans="2:27" ht="25.5" x14ac:dyDescent="0.25">
      <c r="B45" s="75">
        <v>2</v>
      </c>
      <c r="C45" s="25" t="s">
        <v>124</v>
      </c>
      <c r="D45" s="26">
        <v>33</v>
      </c>
      <c r="E45" s="27" t="s">
        <v>153</v>
      </c>
      <c r="F45" s="256" t="s">
        <v>667</v>
      </c>
      <c r="G45" s="13"/>
      <c r="H45" s="14"/>
      <c r="I45" s="14"/>
      <c r="J45" s="17" t="s">
        <v>30</v>
      </c>
      <c r="K45" s="17"/>
      <c r="L45" s="17"/>
      <c r="M45" s="17" t="s">
        <v>30</v>
      </c>
      <c r="N45" s="15"/>
      <c r="O45" s="15" t="s">
        <v>30</v>
      </c>
      <c r="P45" s="15" t="s">
        <v>30</v>
      </c>
      <c r="Q45" s="28"/>
      <c r="R45" s="28" t="s">
        <v>30</v>
      </c>
      <c r="S45" s="16"/>
      <c r="T45" s="18"/>
      <c r="U45" s="18"/>
      <c r="V45" s="32"/>
      <c r="W45" s="19"/>
      <c r="X45" s="19"/>
      <c r="Y45" s="39"/>
      <c r="Z45" s="39"/>
      <c r="AA45" s="31" t="s">
        <v>341</v>
      </c>
    </row>
    <row r="46" spans="2:27" x14ac:dyDescent="0.25">
      <c r="B46" s="75">
        <v>2</v>
      </c>
      <c r="C46" s="25" t="s">
        <v>124</v>
      </c>
      <c r="D46" s="26">
        <v>33</v>
      </c>
      <c r="E46" s="27" t="s">
        <v>283</v>
      </c>
      <c r="F46" s="54" t="s">
        <v>322</v>
      </c>
      <c r="G46" s="13"/>
      <c r="H46" s="14"/>
      <c r="I46" s="14"/>
      <c r="J46" s="17"/>
      <c r="K46" s="17"/>
      <c r="L46" s="17"/>
      <c r="M46" s="17" t="s">
        <v>30</v>
      </c>
      <c r="N46" s="15"/>
      <c r="O46" s="15"/>
      <c r="P46" s="15"/>
      <c r="Q46" s="28"/>
      <c r="R46" s="28"/>
      <c r="S46" s="16"/>
      <c r="T46" s="18"/>
      <c r="U46" s="18"/>
      <c r="V46" s="32"/>
      <c r="W46" s="19" t="s">
        <v>30</v>
      </c>
      <c r="X46" s="19"/>
      <c r="Y46" s="39"/>
      <c r="Z46" s="39"/>
      <c r="AA46" s="31" t="s">
        <v>284</v>
      </c>
    </row>
    <row r="47" spans="2:27" x14ac:dyDescent="0.25">
      <c r="B47" s="75">
        <v>2</v>
      </c>
      <c r="C47" s="25" t="s">
        <v>124</v>
      </c>
      <c r="D47" s="26">
        <v>40</v>
      </c>
      <c r="E47" s="27" t="s">
        <v>476</v>
      </c>
      <c r="F47" s="256" t="s">
        <v>826</v>
      </c>
      <c r="G47" s="13"/>
      <c r="H47" s="14"/>
      <c r="I47" s="14"/>
      <c r="J47" s="17"/>
      <c r="K47" s="17"/>
      <c r="L47" s="17"/>
      <c r="M47" s="17"/>
      <c r="N47" s="15"/>
      <c r="O47" s="15"/>
      <c r="P47" s="15"/>
      <c r="Q47" s="28"/>
      <c r="R47" s="28"/>
      <c r="S47" s="16" t="s">
        <v>30</v>
      </c>
      <c r="T47" s="18"/>
      <c r="U47" s="18"/>
      <c r="V47" s="32"/>
      <c r="W47" s="19"/>
      <c r="X47" s="19"/>
      <c r="Y47" s="39"/>
      <c r="Z47" s="39"/>
      <c r="AA47" s="31" t="s">
        <v>479</v>
      </c>
    </row>
    <row r="48" spans="2:27" x14ac:dyDescent="0.25">
      <c r="B48" s="75">
        <v>2</v>
      </c>
      <c r="C48" s="25" t="s">
        <v>124</v>
      </c>
      <c r="D48" s="26">
        <v>40</v>
      </c>
      <c r="E48" s="27" t="s">
        <v>471</v>
      </c>
      <c r="F48" s="256" t="s">
        <v>826</v>
      </c>
      <c r="G48" s="13"/>
      <c r="H48" s="14"/>
      <c r="I48" s="14"/>
      <c r="J48" s="17"/>
      <c r="K48" s="17"/>
      <c r="L48" s="17"/>
      <c r="M48" s="17"/>
      <c r="N48" s="15"/>
      <c r="O48" s="15"/>
      <c r="P48" s="15"/>
      <c r="Q48" s="28"/>
      <c r="R48" s="28"/>
      <c r="S48" s="16" t="s">
        <v>30</v>
      </c>
      <c r="T48" s="18"/>
      <c r="U48" s="18"/>
      <c r="V48" s="32"/>
      <c r="W48" s="19"/>
      <c r="X48" s="19"/>
      <c r="Y48" s="39"/>
      <c r="Z48" s="39"/>
      <c r="AA48" s="31" t="s">
        <v>469</v>
      </c>
    </row>
    <row r="49" spans="2:27" x14ac:dyDescent="0.25">
      <c r="B49" s="75">
        <v>2</v>
      </c>
      <c r="C49" s="25" t="s">
        <v>124</v>
      </c>
      <c r="D49" s="26">
        <v>40</v>
      </c>
      <c r="E49" s="27" t="s">
        <v>477</v>
      </c>
      <c r="F49" s="256" t="s">
        <v>828</v>
      </c>
      <c r="G49" s="13"/>
      <c r="H49" s="14"/>
      <c r="I49" s="14"/>
      <c r="J49" s="17"/>
      <c r="K49" s="17"/>
      <c r="L49" s="17"/>
      <c r="M49" s="17"/>
      <c r="N49" s="15"/>
      <c r="O49" s="15"/>
      <c r="P49" s="15"/>
      <c r="Q49" s="28"/>
      <c r="R49" s="28"/>
      <c r="S49" s="16" t="s">
        <v>30</v>
      </c>
      <c r="T49" s="18"/>
      <c r="U49" s="18"/>
      <c r="V49" s="32"/>
      <c r="W49" s="19"/>
      <c r="X49" s="19"/>
      <c r="Y49" s="39"/>
      <c r="Z49" s="39"/>
      <c r="AA49" s="31" t="s">
        <v>478</v>
      </c>
    </row>
    <row r="50" spans="2:27" x14ac:dyDescent="0.25">
      <c r="B50" s="75">
        <v>2</v>
      </c>
      <c r="C50" s="25" t="s">
        <v>124</v>
      </c>
      <c r="D50" s="26">
        <v>40</v>
      </c>
      <c r="E50" s="27" t="s">
        <v>467</v>
      </c>
      <c r="F50" s="256" t="s">
        <v>827</v>
      </c>
      <c r="G50" s="13"/>
      <c r="H50" s="14"/>
      <c r="I50" s="14"/>
      <c r="J50" s="17"/>
      <c r="K50" s="17"/>
      <c r="L50" s="17"/>
      <c r="M50" s="17"/>
      <c r="N50" s="15"/>
      <c r="O50" s="15"/>
      <c r="P50" s="15"/>
      <c r="Q50" s="28"/>
      <c r="R50" s="28"/>
      <c r="S50" s="16" t="s">
        <v>30</v>
      </c>
      <c r="T50" s="18"/>
      <c r="U50" s="18"/>
      <c r="V50" s="32"/>
      <c r="W50" s="19"/>
      <c r="X50" s="19"/>
      <c r="Y50" s="39"/>
      <c r="Z50" s="39"/>
      <c r="AA50" s="31" t="s">
        <v>465</v>
      </c>
    </row>
    <row r="51" spans="2:27" x14ac:dyDescent="0.25">
      <c r="B51" s="75">
        <v>2</v>
      </c>
      <c r="C51" s="25" t="s">
        <v>124</v>
      </c>
      <c r="D51" s="26">
        <v>40</v>
      </c>
      <c r="E51" s="27" t="s">
        <v>461</v>
      </c>
      <c r="F51" s="256" t="s">
        <v>828</v>
      </c>
      <c r="G51" s="13"/>
      <c r="H51" s="14"/>
      <c r="I51" s="14"/>
      <c r="J51" s="17"/>
      <c r="K51" s="17"/>
      <c r="L51" s="17"/>
      <c r="M51" s="17"/>
      <c r="N51" s="15"/>
      <c r="O51" s="15"/>
      <c r="P51" s="15"/>
      <c r="Q51" s="28"/>
      <c r="R51" s="28"/>
      <c r="S51" s="16" t="s">
        <v>30</v>
      </c>
      <c r="T51" s="18"/>
      <c r="U51" s="18"/>
      <c r="V51" s="32"/>
      <c r="W51" s="19"/>
      <c r="X51" s="19"/>
      <c r="Y51" s="39"/>
      <c r="Z51" s="39"/>
      <c r="AA51" s="31" t="s">
        <v>490</v>
      </c>
    </row>
    <row r="52" spans="2:27" x14ac:dyDescent="0.25">
      <c r="B52" s="75">
        <v>2</v>
      </c>
      <c r="C52" s="25" t="s">
        <v>124</v>
      </c>
      <c r="D52" s="26">
        <v>40</v>
      </c>
      <c r="E52" s="27" t="s">
        <v>474</v>
      </c>
      <c r="F52" s="256" t="s">
        <v>826</v>
      </c>
      <c r="G52" s="13"/>
      <c r="H52" s="14"/>
      <c r="I52" s="14"/>
      <c r="J52" s="17"/>
      <c r="K52" s="17"/>
      <c r="L52" s="17"/>
      <c r="M52" s="17"/>
      <c r="N52" s="15"/>
      <c r="O52" s="15"/>
      <c r="P52" s="15"/>
      <c r="Q52" s="28"/>
      <c r="R52" s="28"/>
      <c r="S52" s="16" t="s">
        <v>30</v>
      </c>
      <c r="T52" s="18"/>
      <c r="U52" s="18"/>
      <c r="V52" s="32"/>
      <c r="W52" s="19"/>
      <c r="X52" s="19"/>
      <c r="Y52" s="39"/>
      <c r="Z52" s="39"/>
      <c r="AA52" s="31" t="s">
        <v>491</v>
      </c>
    </row>
    <row r="53" spans="2:27" x14ac:dyDescent="0.25">
      <c r="B53" s="75">
        <v>2</v>
      </c>
      <c r="C53" s="25" t="s">
        <v>124</v>
      </c>
      <c r="D53" s="26">
        <v>40</v>
      </c>
      <c r="E53" s="27" t="s">
        <v>459</v>
      </c>
      <c r="F53" s="287" t="s">
        <v>829</v>
      </c>
      <c r="G53" s="13"/>
      <c r="H53" s="14"/>
      <c r="I53" s="14"/>
      <c r="J53" s="17"/>
      <c r="K53" s="17"/>
      <c r="L53" s="17"/>
      <c r="M53" s="17"/>
      <c r="N53" s="15"/>
      <c r="O53" s="15"/>
      <c r="P53" s="15"/>
      <c r="Q53" s="28"/>
      <c r="R53" s="28"/>
      <c r="S53" s="16" t="s">
        <v>30</v>
      </c>
      <c r="T53" s="18"/>
      <c r="U53" s="18"/>
      <c r="V53" s="32"/>
      <c r="W53" s="19"/>
      <c r="X53" s="19"/>
      <c r="Y53" s="39"/>
      <c r="Z53" s="39"/>
      <c r="AA53" s="31" t="s">
        <v>482</v>
      </c>
    </row>
    <row r="54" spans="2:27" x14ac:dyDescent="0.25">
      <c r="B54" s="75">
        <v>2</v>
      </c>
      <c r="C54" s="25" t="s">
        <v>124</v>
      </c>
      <c r="D54" s="26">
        <v>40</v>
      </c>
      <c r="E54" s="27" t="s">
        <v>138</v>
      </c>
      <c r="F54" s="256" t="s">
        <v>826</v>
      </c>
      <c r="G54" s="13"/>
      <c r="H54" s="14"/>
      <c r="I54" s="14"/>
      <c r="J54" s="17"/>
      <c r="K54" s="17"/>
      <c r="L54" s="17"/>
      <c r="M54" s="17"/>
      <c r="N54" s="15"/>
      <c r="O54" s="15"/>
      <c r="P54" s="15"/>
      <c r="Q54" s="28"/>
      <c r="R54" s="28"/>
      <c r="S54" s="16" t="s">
        <v>30</v>
      </c>
      <c r="T54" s="18"/>
      <c r="U54" s="18"/>
      <c r="V54" s="32"/>
      <c r="W54" s="19"/>
      <c r="X54" s="19"/>
      <c r="Y54" s="39"/>
      <c r="Z54" s="39"/>
      <c r="AA54" s="31" t="s">
        <v>468</v>
      </c>
    </row>
    <row r="55" spans="2:27" ht="25.5" x14ac:dyDescent="0.25">
      <c r="B55" s="75">
        <v>2</v>
      </c>
      <c r="C55" s="25" t="s">
        <v>124</v>
      </c>
      <c r="D55" s="26">
        <v>40</v>
      </c>
      <c r="E55" s="27" t="s">
        <v>489</v>
      </c>
      <c r="F55" s="256" t="s">
        <v>828</v>
      </c>
      <c r="G55" s="13"/>
      <c r="H55" s="14"/>
      <c r="I55" s="14"/>
      <c r="J55" s="17"/>
      <c r="K55" s="17"/>
      <c r="L55" s="17"/>
      <c r="M55" s="17"/>
      <c r="N55" s="15"/>
      <c r="O55" s="15"/>
      <c r="P55" s="15"/>
      <c r="Q55" s="28"/>
      <c r="R55" s="28"/>
      <c r="S55" s="16" t="s">
        <v>30</v>
      </c>
      <c r="T55" s="18"/>
      <c r="U55" s="18"/>
      <c r="V55" s="32"/>
      <c r="W55" s="19"/>
      <c r="X55" s="19"/>
      <c r="Y55" s="39"/>
      <c r="Z55" s="39"/>
      <c r="AA55" s="31" t="s">
        <v>510</v>
      </c>
    </row>
    <row r="56" spans="2:27" x14ac:dyDescent="0.25">
      <c r="B56" s="75">
        <v>2</v>
      </c>
      <c r="C56" s="25" t="s">
        <v>124</v>
      </c>
      <c r="D56" s="26">
        <v>40</v>
      </c>
      <c r="E56" s="27" t="s">
        <v>492</v>
      </c>
      <c r="F56" s="256" t="s">
        <v>827</v>
      </c>
      <c r="G56" s="13"/>
      <c r="H56" s="14"/>
      <c r="I56" s="14"/>
      <c r="J56" s="17"/>
      <c r="K56" s="17"/>
      <c r="L56" s="17"/>
      <c r="M56" s="17"/>
      <c r="N56" s="15"/>
      <c r="O56" s="15"/>
      <c r="P56" s="15"/>
      <c r="Q56" s="28"/>
      <c r="R56" s="28"/>
      <c r="S56" s="16" t="s">
        <v>30</v>
      </c>
      <c r="T56" s="18"/>
      <c r="U56" s="18"/>
      <c r="V56" s="32"/>
      <c r="W56" s="19"/>
      <c r="X56" s="19"/>
      <c r="Y56" s="39"/>
      <c r="Z56" s="39"/>
      <c r="AA56" s="31" t="s">
        <v>481</v>
      </c>
    </row>
    <row r="57" spans="2:27" x14ac:dyDescent="0.25">
      <c r="B57" s="453">
        <v>2</v>
      </c>
      <c r="C57" s="257" t="s">
        <v>124</v>
      </c>
      <c r="D57" s="258">
        <v>40</v>
      </c>
      <c r="E57" s="259" t="s">
        <v>140</v>
      </c>
      <c r="F57" s="287" t="s">
        <v>829</v>
      </c>
      <c r="G57" s="261"/>
      <c r="H57" s="262"/>
      <c r="I57" s="262"/>
      <c r="J57" s="263"/>
      <c r="K57" s="263"/>
      <c r="L57" s="263"/>
      <c r="M57" s="263"/>
      <c r="N57" s="264"/>
      <c r="O57" s="264"/>
      <c r="P57" s="264"/>
      <c r="Q57" s="265"/>
      <c r="R57" s="265"/>
      <c r="S57" s="266" t="s">
        <v>30</v>
      </c>
      <c r="T57" s="267"/>
      <c r="U57" s="267"/>
      <c r="V57" s="268"/>
      <c r="W57" s="269"/>
      <c r="X57" s="269"/>
      <c r="Y57" s="270"/>
      <c r="Z57" s="270"/>
      <c r="AA57" s="271" t="s">
        <v>485</v>
      </c>
    </row>
    <row r="58" spans="2:27" x14ac:dyDescent="0.25">
      <c r="B58" s="75">
        <v>2</v>
      </c>
      <c r="C58" s="25" t="s">
        <v>124</v>
      </c>
      <c r="D58" s="26">
        <v>40</v>
      </c>
      <c r="E58" s="27" t="s">
        <v>466</v>
      </c>
      <c r="F58" s="256" t="s">
        <v>827</v>
      </c>
      <c r="G58" s="13"/>
      <c r="H58" s="14"/>
      <c r="I58" s="14"/>
      <c r="J58" s="17"/>
      <c r="K58" s="17"/>
      <c r="L58" s="17"/>
      <c r="M58" s="17"/>
      <c r="N58" s="15"/>
      <c r="O58" s="15"/>
      <c r="P58" s="15"/>
      <c r="Q58" s="28"/>
      <c r="R58" s="28"/>
      <c r="S58" s="16" t="s">
        <v>30</v>
      </c>
      <c r="T58" s="18"/>
      <c r="U58" s="18"/>
      <c r="V58" s="32"/>
      <c r="W58" s="19"/>
      <c r="X58" s="19"/>
      <c r="Y58" s="39"/>
      <c r="Z58" s="39"/>
      <c r="AA58" s="31" t="s">
        <v>488</v>
      </c>
    </row>
    <row r="59" spans="2:27" x14ac:dyDescent="0.25">
      <c r="B59" s="75">
        <v>2</v>
      </c>
      <c r="C59" s="25" t="s">
        <v>124</v>
      </c>
      <c r="D59" s="26">
        <v>40</v>
      </c>
      <c r="E59" s="27" t="s">
        <v>585</v>
      </c>
      <c r="F59" s="256" t="s">
        <v>827</v>
      </c>
      <c r="G59" s="13"/>
      <c r="H59" s="14"/>
      <c r="I59" s="14"/>
      <c r="J59" s="17"/>
      <c r="K59" s="17"/>
      <c r="L59" s="17"/>
      <c r="M59" s="17"/>
      <c r="N59" s="15"/>
      <c r="O59" s="15"/>
      <c r="P59" s="15"/>
      <c r="Q59" s="28"/>
      <c r="R59" s="28"/>
      <c r="S59" s="16" t="s">
        <v>30</v>
      </c>
      <c r="T59" s="18"/>
      <c r="U59" s="18"/>
      <c r="V59" s="32"/>
      <c r="W59" s="19"/>
      <c r="X59" s="19"/>
      <c r="Y59" s="39"/>
      <c r="Z59" s="39"/>
      <c r="AA59" s="31" t="s">
        <v>480</v>
      </c>
    </row>
    <row r="60" spans="2:27" x14ac:dyDescent="0.25">
      <c r="B60" s="75">
        <v>2</v>
      </c>
      <c r="C60" s="25" t="s">
        <v>124</v>
      </c>
      <c r="D60" s="26">
        <v>40</v>
      </c>
      <c r="E60" s="27" t="s">
        <v>148</v>
      </c>
      <c r="F60" s="256" t="s">
        <v>827</v>
      </c>
      <c r="G60" s="13"/>
      <c r="H60" s="14"/>
      <c r="I60" s="14"/>
      <c r="J60" s="17"/>
      <c r="K60" s="17"/>
      <c r="L60" s="17"/>
      <c r="M60" s="17"/>
      <c r="N60" s="15"/>
      <c r="O60" s="15"/>
      <c r="P60" s="15"/>
      <c r="Q60" s="28"/>
      <c r="R60" s="28"/>
      <c r="S60" s="16" t="s">
        <v>30</v>
      </c>
      <c r="T60" s="18"/>
      <c r="U60" s="18"/>
      <c r="V60" s="32"/>
      <c r="W60" s="19"/>
      <c r="X60" s="19"/>
      <c r="Y60" s="39"/>
      <c r="Z60" s="39"/>
      <c r="AA60" s="31" t="s">
        <v>464</v>
      </c>
    </row>
    <row r="61" spans="2:27" ht="25.5" x14ac:dyDescent="0.25">
      <c r="B61" s="75">
        <v>2</v>
      </c>
      <c r="C61" s="25" t="s">
        <v>124</v>
      </c>
      <c r="D61" s="26">
        <v>40</v>
      </c>
      <c r="E61" s="27" t="s">
        <v>151</v>
      </c>
      <c r="F61" s="256" t="s">
        <v>828</v>
      </c>
      <c r="G61" s="13"/>
      <c r="H61" s="14"/>
      <c r="I61" s="14"/>
      <c r="J61" s="17"/>
      <c r="K61" s="17"/>
      <c r="L61" s="17"/>
      <c r="M61" s="17"/>
      <c r="N61" s="15"/>
      <c r="O61" s="15"/>
      <c r="P61" s="15"/>
      <c r="Q61" s="28"/>
      <c r="R61" s="28" t="s">
        <v>30</v>
      </c>
      <c r="S61" s="16" t="s">
        <v>30</v>
      </c>
      <c r="T61" s="18"/>
      <c r="U61" s="18"/>
      <c r="V61" s="32"/>
      <c r="W61" s="19"/>
      <c r="X61" s="19"/>
      <c r="Y61" s="39"/>
      <c r="Z61" s="39"/>
      <c r="AA61" s="31" t="s">
        <v>486</v>
      </c>
    </row>
    <row r="62" spans="2:27" x14ac:dyDescent="0.25">
      <c r="B62" s="75">
        <v>2</v>
      </c>
      <c r="C62" s="25" t="s">
        <v>124</v>
      </c>
      <c r="D62" s="26">
        <v>40</v>
      </c>
      <c r="E62" s="27" t="s">
        <v>462</v>
      </c>
      <c r="F62" s="256" t="s">
        <v>828</v>
      </c>
      <c r="G62" s="13"/>
      <c r="H62" s="14"/>
      <c r="I62" s="14"/>
      <c r="J62" s="17"/>
      <c r="K62" s="17"/>
      <c r="L62" s="17"/>
      <c r="M62" s="17"/>
      <c r="N62" s="15"/>
      <c r="O62" s="15"/>
      <c r="P62" s="15"/>
      <c r="Q62" s="28"/>
      <c r="R62" s="28"/>
      <c r="S62" s="16" t="s">
        <v>30</v>
      </c>
      <c r="T62" s="18"/>
      <c r="U62" s="18"/>
      <c r="V62" s="32"/>
      <c r="W62" s="19"/>
      <c r="X62" s="19"/>
      <c r="Y62" s="39"/>
      <c r="Z62" s="39"/>
      <c r="AA62" s="31" t="s">
        <v>460</v>
      </c>
    </row>
    <row r="63" spans="2:27" x14ac:dyDescent="0.25">
      <c r="B63" s="75">
        <v>2</v>
      </c>
      <c r="C63" s="25" t="s">
        <v>124</v>
      </c>
      <c r="D63" s="26">
        <v>40</v>
      </c>
      <c r="E63" s="27" t="s">
        <v>472</v>
      </c>
      <c r="F63" s="256" t="s">
        <v>826</v>
      </c>
      <c r="G63" s="13"/>
      <c r="H63" s="14"/>
      <c r="I63" s="14"/>
      <c r="J63" s="17"/>
      <c r="K63" s="17"/>
      <c r="L63" s="17"/>
      <c r="M63" s="17"/>
      <c r="N63" s="15"/>
      <c r="O63" s="15"/>
      <c r="P63" s="15"/>
      <c r="Q63" s="28"/>
      <c r="R63" s="28"/>
      <c r="S63" s="16" t="s">
        <v>30</v>
      </c>
      <c r="T63" s="18"/>
      <c r="U63" s="18"/>
      <c r="V63" s="32"/>
      <c r="W63" s="19"/>
      <c r="X63" s="19"/>
      <c r="Y63" s="39"/>
      <c r="Z63" s="39"/>
      <c r="AA63" s="31" t="s">
        <v>470</v>
      </c>
    </row>
    <row r="64" spans="2:27" x14ac:dyDescent="0.25">
      <c r="B64" s="75">
        <v>2</v>
      </c>
      <c r="C64" s="25" t="s">
        <v>124</v>
      </c>
      <c r="D64" s="26">
        <v>40</v>
      </c>
      <c r="E64" s="27" t="s">
        <v>463</v>
      </c>
      <c r="F64" s="256" t="s">
        <v>828</v>
      </c>
      <c r="G64" s="13"/>
      <c r="H64" s="14"/>
      <c r="I64" s="14"/>
      <c r="J64" s="17"/>
      <c r="K64" s="17"/>
      <c r="L64" s="17"/>
      <c r="M64" s="17"/>
      <c r="N64" s="15"/>
      <c r="O64" s="15"/>
      <c r="P64" s="15"/>
      <c r="Q64" s="28"/>
      <c r="R64" s="28"/>
      <c r="S64" s="16" t="s">
        <v>30</v>
      </c>
      <c r="T64" s="18"/>
      <c r="U64" s="18"/>
      <c r="V64" s="32"/>
      <c r="W64" s="19"/>
      <c r="X64" s="19"/>
      <c r="Y64" s="39"/>
      <c r="Z64" s="39"/>
      <c r="AA64" s="31" t="s">
        <v>483</v>
      </c>
    </row>
    <row r="65" spans="2:27" x14ac:dyDescent="0.25">
      <c r="B65" s="75">
        <v>2</v>
      </c>
      <c r="C65" s="25" t="s">
        <v>124</v>
      </c>
      <c r="D65" s="26">
        <v>47</v>
      </c>
      <c r="E65" s="27" t="s">
        <v>584</v>
      </c>
      <c r="F65" s="54" t="s">
        <v>322</v>
      </c>
      <c r="G65" s="13"/>
      <c r="H65" s="14"/>
      <c r="I65" s="14"/>
      <c r="J65" s="17"/>
      <c r="K65" s="17"/>
      <c r="L65" s="17"/>
      <c r="M65" s="17"/>
      <c r="N65" s="15"/>
      <c r="O65" s="15"/>
      <c r="P65" s="15"/>
      <c r="Q65" s="28"/>
      <c r="R65" s="28"/>
      <c r="S65" s="16" t="s">
        <v>30</v>
      </c>
      <c r="T65" s="18"/>
      <c r="U65" s="18"/>
      <c r="V65" s="32"/>
      <c r="W65" s="19"/>
      <c r="X65" s="19"/>
      <c r="Y65" s="39"/>
      <c r="Z65" s="39"/>
      <c r="AA65" s="31" t="s">
        <v>583</v>
      </c>
    </row>
    <row r="66" spans="2:27" x14ac:dyDescent="0.25">
      <c r="B66" s="75">
        <v>2</v>
      </c>
      <c r="C66" s="25" t="s">
        <v>124</v>
      </c>
      <c r="D66" s="26">
        <v>64</v>
      </c>
      <c r="E66" s="27" t="s">
        <v>129</v>
      </c>
      <c r="F66" s="54" t="s">
        <v>322</v>
      </c>
      <c r="G66" s="13"/>
      <c r="H66" s="14" t="s">
        <v>30</v>
      </c>
      <c r="I66" s="14"/>
      <c r="J66" s="17"/>
      <c r="K66" s="17"/>
      <c r="L66" s="17"/>
      <c r="M66" s="17"/>
      <c r="N66" s="15"/>
      <c r="O66" s="15"/>
      <c r="P66" s="15"/>
      <c r="Q66" s="28"/>
      <c r="R66" s="28"/>
      <c r="S66" s="16"/>
      <c r="T66" s="18"/>
      <c r="U66" s="18"/>
      <c r="V66" s="32"/>
      <c r="W66" s="19"/>
      <c r="X66" s="19"/>
      <c r="Y66" s="39"/>
      <c r="Z66" s="39" t="s">
        <v>30</v>
      </c>
      <c r="AA66" s="31" t="s">
        <v>130</v>
      </c>
    </row>
    <row r="67" spans="2:27" x14ac:dyDescent="0.25">
      <c r="B67" s="75">
        <v>2</v>
      </c>
      <c r="C67" s="25" t="s">
        <v>124</v>
      </c>
      <c r="D67" s="26">
        <v>64</v>
      </c>
      <c r="E67" s="27" t="s">
        <v>139</v>
      </c>
      <c r="F67" s="54" t="s">
        <v>322</v>
      </c>
      <c r="G67" s="13"/>
      <c r="H67" s="14"/>
      <c r="I67" s="14"/>
      <c r="J67" s="17"/>
      <c r="K67" s="17"/>
      <c r="L67" s="17"/>
      <c r="M67" s="17"/>
      <c r="N67" s="15"/>
      <c r="O67" s="15"/>
      <c r="P67" s="15"/>
      <c r="Q67" s="28"/>
      <c r="R67" s="28"/>
      <c r="S67" s="16"/>
      <c r="T67" s="18"/>
      <c r="U67" s="18"/>
      <c r="V67" s="32"/>
      <c r="W67" s="19"/>
      <c r="X67" s="19"/>
      <c r="Y67" s="39"/>
      <c r="Z67" s="39" t="s">
        <v>30</v>
      </c>
      <c r="AA67" s="31" t="s">
        <v>44</v>
      </c>
    </row>
    <row r="68" spans="2:27" ht="26.25" thickBot="1" x14ac:dyDescent="0.3">
      <c r="B68" s="455">
        <v>2</v>
      </c>
      <c r="C68" s="272" t="s">
        <v>124</v>
      </c>
      <c r="D68" s="273">
        <v>87</v>
      </c>
      <c r="E68" s="274" t="s">
        <v>146</v>
      </c>
      <c r="F68" s="275" t="s">
        <v>322</v>
      </c>
      <c r="G68" s="276"/>
      <c r="H68" s="277"/>
      <c r="I68" s="277"/>
      <c r="J68" s="278" t="s">
        <v>30</v>
      </c>
      <c r="K68" s="278"/>
      <c r="L68" s="278"/>
      <c r="M68" s="278"/>
      <c r="N68" s="279"/>
      <c r="O68" s="279"/>
      <c r="P68" s="279"/>
      <c r="Q68" s="280"/>
      <c r="R68" s="280"/>
      <c r="S68" s="281"/>
      <c r="T68" s="282"/>
      <c r="U68" s="282" t="s">
        <v>30</v>
      </c>
      <c r="V68" s="283"/>
      <c r="W68" s="284" t="s">
        <v>30</v>
      </c>
      <c r="X68" s="284"/>
      <c r="Y68" s="285"/>
      <c r="Z68" s="285"/>
      <c r="AA68" s="286" t="s">
        <v>323</v>
      </c>
    </row>
    <row r="69" spans="2:27" x14ac:dyDescent="0.25">
      <c r="B69" s="454">
        <v>3</v>
      </c>
      <c r="C69" s="257" t="s">
        <v>154</v>
      </c>
      <c r="D69" s="258">
        <v>62</v>
      </c>
      <c r="E69" s="259" t="s">
        <v>155</v>
      </c>
      <c r="F69" s="260" t="s">
        <v>322</v>
      </c>
      <c r="G69" s="261"/>
      <c r="H69" s="262" t="s">
        <v>30</v>
      </c>
      <c r="I69" s="262"/>
      <c r="J69" s="263"/>
      <c r="K69" s="263"/>
      <c r="L69" s="263"/>
      <c r="M69" s="263"/>
      <c r="N69" s="264"/>
      <c r="O69" s="264"/>
      <c r="P69" s="264"/>
      <c r="Q69" s="265"/>
      <c r="R69" s="265"/>
      <c r="S69" s="266"/>
      <c r="T69" s="267"/>
      <c r="U69" s="267"/>
      <c r="V69" s="268"/>
      <c r="W69" s="269"/>
      <c r="X69" s="269"/>
      <c r="Y69" s="270"/>
      <c r="Z69" s="270"/>
      <c r="AA69" s="271" t="s">
        <v>162</v>
      </c>
    </row>
    <row r="70" spans="2:27" ht="38.25" x14ac:dyDescent="0.25">
      <c r="B70" s="76">
        <v>3</v>
      </c>
      <c r="C70" s="25" t="s">
        <v>154</v>
      </c>
      <c r="D70" s="26">
        <v>76</v>
      </c>
      <c r="E70" s="27" t="s">
        <v>156</v>
      </c>
      <c r="F70" s="54" t="s">
        <v>322</v>
      </c>
      <c r="G70" s="13" t="s">
        <v>30</v>
      </c>
      <c r="H70" s="14" t="s">
        <v>30</v>
      </c>
      <c r="I70" s="14"/>
      <c r="J70" s="17" t="s">
        <v>30</v>
      </c>
      <c r="K70" s="17"/>
      <c r="L70" s="17"/>
      <c r="M70" s="17"/>
      <c r="N70" s="15"/>
      <c r="O70" s="15"/>
      <c r="P70" s="15"/>
      <c r="Q70" s="28" t="s">
        <v>30</v>
      </c>
      <c r="R70" s="28"/>
      <c r="S70" s="16"/>
      <c r="T70" s="18"/>
      <c r="U70" s="18"/>
      <c r="V70" s="32"/>
      <c r="W70" s="19"/>
      <c r="X70" s="19"/>
      <c r="Y70" s="39"/>
      <c r="Z70" s="39"/>
      <c r="AA70" s="31" t="s">
        <v>229</v>
      </c>
    </row>
    <row r="71" spans="2:27" ht="15.75" thickBot="1" x14ac:dyDescent="0.3">
      <c r="B71" s="76">
        <v>3</v>
      </c>
      <c r="C71" s="272" t="s">
        <v>154</v>
      </c>
      <c r="D71" s="273">
        <v>76</v>
      </c>
      <c r="E71" s="274" t="s">
        <v>157</v>
      </c>
      <c r="F71" s="275" t="s">
        <v>322</v>
      </c>
      <c r="G71" s="276"/>
      <c r="H71" s="277" t="s">
        <v>30</v>
      </c>
      <c r="I71" s="277"/>
      <c r="J71" s="278"/>
      <c r="K71" s="278"/>
      <c r="L71" s="278" t="s">
        <v>30</v>
      </c>
      <c r="M71" s="278" t="s">
        <v>30</v>
      </c>
      <c r="N71" s="279"/>
      <c r="O71" s="279"/>
      <c r="P71" s="279"/>
      <c r="Q71" s="280"/>
      <c r="R71" s="280"/>
      <c r="S71" s="281"/>
      <c r="T71" s="282"/>
      <c r="U71" s="282"/>
      <c r="V71" s="283"/>
      <c r="W71" s="284"/>
      <c r="X71" s="284"/>
      <c r="Y71" s="285"/>
      <c r="Z71" s="285"/>
      <c r="AA71" s="286" t="s">
        <v>230</v>
      </c>
    </row>
    <row r="72" spans="2:27" ht="25.5" x14ac:dyDescent="0.25">
      <c r="B72" s="77">
        <v>4</v>
      </c>
      <c r="C72" s="257" t="s">
        <v>158</v>
      </c>
      <c r="D72" s="258">
        <v>29</v>
      </c>
      <c r="E72" s="259" t="s">
        <v>159</v>
      </c>
      <c r="F72" s="260" t="s">
        <v>322</v>
      </c>
      <c r="G72" s="261" t="s">
        <v>30</v>
      </c>
      <c r="H72" s="262" t="s">
        <v>30</v>
      </c>
      <c r="I72" s="262"/>
      <c r="J72" s="263" t="s">
        <v>30</v>
      </c>
      <c r="K72" s="263"/>
      <c r="L72" s="263"/>
      <c r="M72" s="263"/>
      <c r="N72" s="264"/>
      <c r="O72" s="264" t="s">
        <v>30</v>
      </c>
      <c r="P72" s="264"/>
      <c r="Q72" s="265" t="s">
        <v>30</v>
      </c>
      <c r="R72" s="265"/>
      <c r="S72" s="266"/>
      <c r="T72" s="267"/>
      <c r="U72" s="267"/>
      <c r="V72" s="268"/>
      <c r="W72" s="269"/>
      <c r="X72" s="269"/>
      <c r="Y72" s="270"/>
      <c r="Z72" s="270"/>
      <c r="AA72" s="271" t="s">
        <v>160</v>
      </c>
    </row>
    <row r="73" spans="2:27" x14ac:dyDescent="0.25">
      <c r="B73" s="77">
        <v>4</v>
      </c>
      <c r="C73" s="25" t="s">
        <v>158</v>
      </c>
      <c r="D73" s="26">
        <v>29</v>
      </c>
      <c r="E73" s="27" t="s">
        <v>347</v>
      </c>
      <c r="F73" s="64" t="s">
        <v>317</v>
      </c>
      <c r="G73" s="13"/>
      <c r="H73" s="14"/>
      <c r="I73" s="14"/>
      <c r="J73" s="17"/>
      <c r="K73" s="17"/>
      <c r="L73" s="17"/>
      <c r="M73" s="17"/>
      <c r="N73" s="15"/>
      <c r="O73" s="15"/>
      <c r="P73" s="15"/>
      <c r="Q73" s="28"/>
      <c r="R73" s="28"/>
      <c r="S73" s="16"/>
      <c r="T73" s="18"/>
      <c r="U73" s="18" t="s">
        <v>30</v>
      </c>
      <c r="V73" s="32"/>
      <c r="W73" s="19"/>
      <c r="X73" s="19" t="s">
        <v>30</v>
      </c>
      <c r="Y73" s="39"/>
      <c r="Z73" s="39"/>
      <c r="AA73" s="31" t="s">
        <v>166</v>
      </c>
    </row>
    <row r="74" spans="2:27" x14ac:dyDescent="0.25">
      <c r="B74" s="77">
        <v>4</v>
      </c>
      <c r="C74" s="25" t="s">
        <v>158</v>
      </c>
      <c r="D74" s="26">
        <v>29</v>
      </c>
      <c r="E74" s="27" t="s">
        <v>281</v>
      </c>
      <c r="F74" s="54" t="s">
        <v>322</v>
      </c>
      <c r="G74" s="13"/>
      <c r="H74" s="14"/>
      <c r="I74" s="14"/>
      <c r="J74" s="17"/>
      <c r="K74" s="17"/>
      <c r="L74" s="17"/>
      <c r="M74" s="17"/>
      <c r="N74" s="15"/>
      <c r="O74" s="15"/>
      <c r="P74" s="15"/>
      <c r="Q74" s="28"/>
      <c r="R74" s="28"/>
      <c r="S74" s="16"/>
      <c r="T74" s="18"/>
      <c r="U74" s="18"/>
      <c r="V74" s="32"/>
      <c r="W74" s="19" t="s">
        <v>30</v>
      </c>
      <c r="X74" s="19"/>
      <c r="Y74" s="39"/>
      <c r="Z74" s="39"/>
      <c r="AA74" s="31" t="s">
        <v>204</v>
      </c>
    </row>
    <row r="75" spans="2:27" ht="25.5" x14ac:dyDescent="0.25">
      <c r="B75" s="77">
        <v>4</v>
      </c>
      <c r="C75" s="25" t="s">
        <v>158</v>
      </c>
      <c r="D75" s="26">
        <v>29</v>
      </c>
      <c r="E75" s="27" t="s">
        <v>275</v>
      </c>
      <c r="F75" s="54" t="s">
        <v>322</v>
      </c>
      <c r="G75" s="13"/>
      <c r="H75" s="14"/>
      <c r="I75" s="14"/>
      <c r="J75" s="17"/>
      <c r="K75" s="17"/>
      <c r="L75" s="17"/>
      <c r="M75" s="17"/>
      <c r="N75" s="15"/>
      <c r="O75" s="15" t="s">
        <v>30</v>
      </c>
      <c r="P75" s="15"/>
      <c r="Q75" s="28"/>
      <c r="R75" s="28"/>
      <c r="S75" s="16"/>
      <c r="T75" s="18"/>
      <c r="U75" s="18"/>
      <c r="V75" s="32"/>
      <c r="W75" s="19"/>
      <c r="X75" s="19"/>
      <c r="Y75" s="39"/>
      <c r="Z75" s="39"/>
      <c r="AA75" s="52" t="s">
        <v>349</v>
      </c>
    </row>
    <row r="76" spans="2:27" ht="25.5" x14ac:dyDescent="0.25">
      <c r="B76" s="77">
        <v>4</v>
      </c>
      <c r="C76" s="25" t="s">
        <v>158</v>
      </c>
      <c r="D76" s="26">
        <v>35</v>
      </c>
      <c r="E76" s="27" t="s">
        <v>167</v>
      </c>
      <c r="F76" s="54" t="s">
        <v>322</v>
      </c>
      <c r="G76" s="13"/>
      <c r="H76" s="14"/>
      <c r="I76" s="14"/>
      <c r="J76" s="17"/>
      <c r="K76" s="17"/>
      <c r="L76" s="17"/>
      <c r="M76" s="17"/>
      <c r="N76" s="15"/>
      <c r="O76" s="15" t="s">
        <v>30</v>
      </c>
      <c r="P76" s="15"/>
      <c r="Q76" s="28"/>
      <c r="R76" s="28"/>
      <c r="S76" s="16" t="s">
        <v>30</v>
      </c>
      <c r="T76" s="18"/>
      <c r="U76" s="18"/>
      <c r="V76" s="32"/>
      <c r="W76" s="19"/>
      <c r="X76" s="19"/>
      <c r="Y76" s="39"/>
      <c r="Z76" s="39"/>
      <c r="AA76" s="31" t="s">
        <v>587</v>
      </c>
    </row>
    <row r="77" spans="2:27" x14ac:dyDescent="0.25">
      <c r="B77" s="77">
        <v>4</v>
      </c>
      <c r="C77" s="25" t="s">
        <v>158</v>
      </c>
      <c r="D77" s="26">
        <v>35</v>
      </c>
      <c r="E77" s="27" t="s">
        <v>168</v>
      </c>
      <c r="F77" s="54" t="s">
        <v>322</v>
      </c>
      <c r="G77" s="13"/>
      <c r="H77" s="14" t="s">
        <v>30</v>
      </c>
      <c r="I77" s="14"/>
      <c r="J77" s="17"/>
      <c r="K77" s="17"/>
      <c r="L77" s="17"/>
      <c r="M77" s="17"/>
      <c r="N77" s="15"/>
      <c r="O77" s="15"/>
      <c r="P77" s="15"/>
      <c r="Q77" s="28"/>
      <c r="R77" s="28"/>
      <c r="S77" s="16"/>
      <c r="T77" s="18"/>
      <c r="U77" s="18"/>
      <c r="V77" s="32"/>
      <c r="W77" s="19"/>
      <c r="X77" s="19"/>
      <c r="Y77" s="39"/>
      <c r="Z77" s="39"/>
      <c r="AA77" s="31" t="s">
        <v>348</v>
      </c>
    </row>
    <row r="78" spans="2:27" x14ac:dyDescent="0.25">
      <c r="B78" s="77">
        <v>4</v>
      </c>
      <c r="C78" s="25" t="s">
        <v>158</v>
      </c>
      <c r="D78" s="26">
        <v>50</v>
      </c>
      <c r="E78" s="27" t="s">
        <v>161</v>
      </c>
      <c r="F78" s="54" t="s">
        <v>322</v>
      </c>
      <c r="G78" s="13"/>
      <c r="H78" s="14" t="s">
        <v>30</v>
      </c>
      <c r="I78" s="14"/>
      <c r="J78" s="17"/>
      <c r="K78" s="17"/>
      <c r="L78" s="17"/>
      <c r="M78" s="17"/>
      <c r="N78" s="15"/>
      <c r="O78" s="15"/>
      <c r="P78" s="15"/>
      <c r="Q78" s="28"/>
      <c r="R78" s="28"/>
      <c r="S78" s="16"/>
      <c r="T78" s="18"/>
      <c r="U78" s="18"/>
      <c r="V78" s="32"/>
      <c r="W78" s="19"/>
      <c r="X78" s="19"/>
      <c r="Y78" s="39"/>
      <c r="Z78" s="39"/>
      <c r="AA78" s="31" t="s">
        <v>163</v>
      </c>
    </row>
    <row r="79" spans="2:27" ht="15.75" thickBot="1" x14ac:dyDescent="0.3">
      <c r="B79" s="77">
        <v>4</v>
      </c>
      <c r="C79" s="272" t="s">
        <v>158</v>
      </c>
      <c r="D79" s="273">
        <v>50</v>
      </c>
      <c r="E79" s="274" t="s">
        <v>164</v>
      </c>
      <c r="F79" s="275" t="s">
        <v>322</v>
      </c>
      <c r="G79" s="276"/>
      <c r="H79" s="277" t="s">
        <v>30</v>
      </c>
      <c r="I79" s="277"/>
      <c r="J79" s="278"/>
      <c r="K79" s="278"/>
      <c r="L79" s="278"/>
      <c r="M79" s="278"/>
      <c r="N79" s="279"/>
      <c r="O79" s="279"/>
      <c r="P79" s="279"/>
      <c r="Q79" s="280"/>
      <c r="R79" s="280"/>
      <c r="S79" s="281"/>
      <c r="T79" s="282"/>
      <c r="U79" s="282"/>
      <c r="V79" s="283"/>
      <c r="W79" s="284"/>
      <c r="X79" s="284"/>
      <c r="Y79" s="285"/>
      <c r="Z79" s="285"/>
      <c r="AA79" s="286" t="s">
        <v>165</v>
      </c>
    </row>
    <row r="80" spans="2:27" x14ac:dyDescent="0.25">
      <c r="B80" s="78">
        <v>5</v>
      </c>
      <c r="C80" s="257" t="s">
        <v>169</v>
      </c>
      <c r="D80" s="258">
        <v>6</v>
      </c>
      <c r="E80" s="259" t="s">
        <v>172</v>
      </c>
      <c r="F80" s="260" t="s">
        <v>322</v>
      </c>
      <c r="G80" s="261"/>
      <c r="H80" s="262"/>
      <c r="I80" s="262"/>
      <c r="J80" s="263"/>
      <c r="K80" s="263"/>
      <c r="L80" s="263"/>
      <c r="M80" s="263"/>
      <c r="N80" s="264"/>
      <c r="O80" s="264"/>
      <c r="P80" s="264"/>
      <c r="Q80" s="265"/>
      <c r="R80" s="265"/>
      <c r="S80" s="266"/>
      <c r="T80" s="267"/>
      <c r="U80" s="267"/>
      <c r="V80" s="268"/>
      <c r="W80" s="269"/>
      <c r="X80" s="269" t="s">
        <v>30</v>
      </c>
      <c r="Y80" s="270"/>
      <c r="Z80" s="270"/>
      <c r="AA80" s="271" t="s">
        <v>173</v>
      </c>
    </row>
    <row r="81" spans="2:27" x14ac:dyDescent="0.25">
      <c r="B81" s="78">
        <v>5</v>
      </c>
      <c r="C81" s="25" t="s">
        <v>169</v>
      </c>
      <c r="D81" s="26">
        <v>11</v>
      </c>
      <c r="E81" s="27" t="s">
        <v>511</v>
      </c>
      <c r="F81" s="54" t="s">
        <v>322</v>
      </c>
      <c r="G81" s="13"/>
      <c r="H81" s="14"/>
      <c r="I81" s="14"/>
      <c r="J81" s="17"/>
      <c r="K81" s="17"/>
      <c r="L81" s="17"/>
      <c r="M81" s="17"/>
      <c r="N81" s="15"/>
      <c r="O81" s="15"/>
      <c r="P81" s="15"/>
      <c r="Q81" s="28"/>
      <c r="R81" s="28"/>
      <c r="S81" s="16" t="s">
        <v>30</v>
      </c>
      <c r="T81" s="18"/>
      <c r="U81" s="18"/>
      <c r="V81" s="32"/>
      <c r="W81" s="19"/>
      <c r="X81" s="19"/>
      <c r="Y81" s="39"/>
      <c r="Z81" s="39"/>
      <c r="AA81" s="31"/>
    </row>
    <row r="82" spans="2:27" ht="51" x14ac:dyDescent="0.25">
      <c r="B82" s="78">
        <v>5</v>
      </c>
      <c r="C82" s="25" t="s">
        <v>169</v>
      </c>
      <c r="D82" s="26">
        <v>13</v>
      </c>
      <c r="E82" s="27" t="s">
        <v>170</v>
      </c>
      <c r="F82" s="54" t="s">
        <v>322</v>
      </c>
      <c r="G82" s="13" t="s">
        <v>30</v>
      </c>
      <c r="H82" s="14"/>
      <c r="I82" s="14"/>
      <c r="J82" s="17"/>
      <c r="K82" s="17"/>
      <c r="L82" s="17"/>
      <c r="M82" s="17"/>
      <c r="N82" s="15"/>
      <c r="O82" s="15"/>
      <c r="P82" s="15"/>
      <c r="Q82" s="28"/>
      <c r="R82" s="28"/>
      <c r="S82" s="16"/>
      <c r="T82" s="18"/>
      <c r="U82" s="18"/>
      <c r="V82" s="32"/>
      <c r="W82" s="19"/>
      <c r="X82" s="19"/>
      <c r="Y82" s="39"/>
      <c r="Z82" s="39" t="s">
        <v>30</v>
      </c>
      <c r="AA82" s="31" t="s">
        <v>232</v>
      </c>
    </row>
    <row r="83" spans="2:27" ht="25.5" x14ac:dyDescent="0.25">
      <c r="B83" s="78">
        <v>5</v>
      </c>
      <c r="C83" s="25" t="s">
        <v>169</v>
      </c>
      <c r="D83" s="26">
        <v>13</v>
      </c>
      <c r="E83" s="27" t="s">
        <v>171</v>
      </c>
      <c r="F83" s="64" t="s">
        <v>317</v>
      </c>
      <c r="G83" s="13"/>
      <c r="H83" s="14"/>
      <c r="I83" s="14"/>
      <c r="J83" s="17" t="s">
        <v>30</v>
      </c>
      <c r="K83" s="17" t="s">
        <v>30</v>
      </c>
      <c r="L83" s="17"/>
      <c r="M83" s="17"/>
      <c r="N83" s="15"/>
      <c r="O83" s="15" t="s">
        <v>30</v>
      </c>
      <c r="P83" s="15"/>
      <c r="Q83" s="28"/>
      <c r="R83" s="28"/>
      <c r="S83" s="16"/>
      <c r="T83" s="18"/>
      <c r="U83" s="18"/>
      <c r="V83" s="32" t="s">
        <v>30</v>
      </c>
      <c r="W83" s="19"/>
      <c r="X83" s="19"/>
      <c r="Y83" s="39"/>
      <c r="Z83" s="39"/>
      <c r="AA83" s="31" t="s">
        <v>351</v>
      </c>
    </row>
    <row r="84" spans="2:27" ht="15.75" thickBot="1" x14ac:dyDescent="0.3">
      <c r="B84" s="78">
        <v>5</v>
      </c>
      <c r="C84" s="272" t="s">
        <v>169</v>
      </c>
      <c r="D84" s="273">
        <v>83</v>
      </c>
      <c r="E84" s="274" t="s">
        <v>350</v>
      </c>
      <c r="F84" s="275" t="s">
        <v>322</v>
      </c>
      <c r="G84" s="276"/>
      <c r="H84" s="277" t="s">
        <v>30</v>
      </c>
      <c r="I84" s="277"/>
      <c r="J84" s="278"/>
      <c r="K84" s="278"/>
      <c r="L84" s="278"/>
      <c r="M84" s="278"/>
      <c r="N84" s="279"/>
      <c r="O84" s="279"/>
      <c r="P84" s="279"/>
      <c r="Q84" s="280"/>
      <c r="R84" s="280"/>
      <c r="S84" s="281"/>
      <c r="T84" s="282"/>
      <c r="U84" s="282"/>
      <c r="V84" s="283"/>
      <c r="W84" s="284"/>
      <c r="X84" s="284"/>
      <c r="Y84" s="285"/>
      <c r="Z84" s="285"/>
      <c r="AA84" s="286" t="s">
        <v>352</v>
      </c>
    </row>
    <row r="85" spans="2:27" ht="51" x14ac:dyDescent="0.25">
      <c r="B85" s="79">
        <v>6</v>
      </c>
      <c r="C85" s="257" t="s">
        <v>174</v>
      </c>
      <c r="D85" s="258">
        <v>17</v>
      </c>
      <c r="E85" s="259" t="s">
        <v>175</v>
      </c>
      <c r="F85" s="256" t="s">
        <v>825</v>
      </c>
      <c r="G85" s="261"/>
      <c r="H85" s="262"/>
      <c r="I85" s="262"/>
      <c r="J85" s="263" t="s">
        <v>30</v>
      </c>
      <c r="K85" s="263"/>
      <c r="L85" s="263"/>
      <c r="M85" s="263" t="s">
        <v>30</v>
      </c>
      <c r="N85" s="264"/>
      <c r="O85" s="264" t="s">
        <v>30</v>
      </c>
      <c r="P85" s="264"/>
      <c r="Q85" s="265"/>
      <c r="R85" s="265"/>
      <c r="S85" s="266"/>
      <c r="T85" s="267"/>
      <c r="U85" s="267"/>
      <c r="V85" s="268"/>
      <c r="W85" s="269"/>
      <c r="X85" s="269"/>
      <c r="Y85" s="270"/>
      <c r="Z85" s="270"/>
      <c r="AA85" s="271" t="s">
        <v>353</v>
      </c>
    </row>
    <row r="86" spans="2:27" x14ac:dyDescent="0.25">
      <c r="B86" s="79">
        <v>6</v>
      </c>
      <c r="C86" s="25" t="s">
        <v>174</v>
      </c>
      <c r="D86" s="26">
        <v>17</v>
      </c>
      <c r="E86" s="27" t="s">
        <v>746</v>
      </c>
      <c r="F86" s="256" t="s">
        <v>749</v>
      </c>
      <c r="G86" s="13"/>
      <c r="H86" s="14"/>
      <c r="I86" s="14"/>
      <c r="J86" s="17"/>
      <c r="K86" s="17"/>
      <c r="L86" s="17"/>
      <c r="M86" s="17"/>
      <c r="N86" s="15"/>
      <c r="O86" s="15"/>
      <c r="P86" s="15" t="s">
        <v>30</v>
      </c>
      <c r="Q86" s="28"/>
      <c r="R86" s="28"/>
      <c r="S86" s="16"/>
      <c r="T86" s="18"/>
      <c r="U86" s="18"/>
      <c r="V86" s="32"/>
      <c r="W86" s="19"/>
      <c r="X86" s="19"/>
      <c r="Y86" s="39"/>
      <c r="Z86" s="39"/>
      <c r="AA86" s="31" t="s">
        <v>747</v>
      </c>
    </row>
    <row r="87" spans="2:27" ht="25.5" x14ac:dyDescent="0.25">
      <c r="B87" s="79">
        <v>6</v>
      </c>
      <c r="C87" s="25" t="s">
        <v>174</v>
      </c>
      <c r="D87" s="26">
        <v>17</v>
      </c>
      <c r="E87" s="27" t="s">
        <v>176</v>
      </c>
      <c r="F87" s="54" t="s">
        <v>322</v>
      </c>
      <c r="G87" s="13" t="s">
        <v>30</v>
      </c>
      <c r="H87" s="14" t="s">
        <v>30</v>
      </c>
      <c r="I87" s="14"/>
      <c r="J87" s="17"/>
      <c r="K87" s="17"/>
      <c r="L87" s="17" t="s">
        <v>30</v>
      </c>
      <c r="M87" s="17"/>
      <c r="N87" s="15"/>
      <c r="O87" s="15"/>
      <c r="P87" s="15"/>
      <c r="Q87" s="28" t="s">
        <v>30</v>
      </c>
      <c r="R87" s="28"/>
      <c r="S87" s="16"/>
      <c r="T87" s="18"/>
      <c r="U87" s="18"/>
      <c r="V87" s="32"/>
      <c r="W87" s="19"/>
      <c r="X87" s="19"/>
      <c r="Y87" s="39"/>
      <c r="Z87" s="39" t="s">
        <v>30</v>
      </c>
      <c r="AA87" s="31" t="s">
        <v>309</v>
      </c>
    </row>
    <row r="88" spans="2:27" ht="25.5" x14ac:dyDescent="0.25">
      <c r="B88" s="79">
        <v>6</v>
      </c>
      <c r="C88" s="25" t="s">
        <v>174</v>
      </c>
      <c r="D88" s="26">
        <v>17</v>
      </c>
      <c r="E88" s="27" t="s">
        <v>177</v>
      </c>
      <c r="F88" s="256" t="s">
        <v>748</v>
      </c>
      <c r="G88" s="13" t="s">
        <v>30</v>
      </c>
      <c r="H88" s="14"/>
      <c r="I88" s="14"/>
      <c r="J88" s="17"/>
      <c r="K88" s="17"/>
      <c r="L88" s="17"/>
      <c r="M88" s="17"/>
      <c r="N88" s="15"/>
      <c r="O88" s="15"/>
      <c r="P88" s="15" t="s">
        <v>30</v>
      </c>
      <c r="Q88" s="28"/>
      <c r="R88" s="28"/>
      <c r="S88" s="16"/>
      <c r="T88" s="18"/>
      <c r="U88" s="18"/>
      <c r="V88" s="32"/>
      <c r="W88" s="19"/>
      <c r="X88" s="19"/>
      <c r="Y88" s="39" t="s">
        <v>30</v>
      </c>
      <c r="Z88" s="39" t="s">
        <v>30</v>
      </c>
      <c r="AA88" s="31" t="s">
        <v>233</v>
      </c>
    </row>
    <row r="89" spans="2:27" x14ac:dyDescent="0.25">
      <c r="B89" s="79">
        <v>6</v>
      </c>
      <c r="C89" s="25" t="s">
        <v>174</v>
      </c>
      <c r="D89" s="26">
        <v>17</v>
      </c>
      <c r="E89" s="27" t="s">
        <v>178</v>
      </c>
      <c r="F89" s="54" t="s">
        <v>322</v>
      </c>
      <c r="G89" s="13"/>
      <c r="H89" s="14" t="s">
        <v>30</v>
      </c>
      <c r="I89" s="14"/>
      <c r="J89" s="17"/>
      <c r="K89" s="17"/>
      <c r="L89" s="17"/>
      <c r="M89" s="17" t="s">
        <v>30</v>
      </c>
      <c r="N89" s="15"/>
      <c r="O89" s="15"/>
      <c r="P89" s="15"/>
      <c r="Q89" s="28"/>
      <c r="R89" s="28"/>
      <c r="S89" s="16"/>
      <c r="T89" s="18"/>
      <c r="U89" s="18"/>
      <c r="V89" s="32"/>
      <c r="W89" s="19"/>
      <c r="X89" s="19"/>
      <c r="Y89" s="39"/>
      <c r="Z89" s="39"/>
      <c r="AA89" s="31" t="s">
        <v>182</v>
      </c>
    </row>
    <row r="90" spans="2:27" x14ac:dyDescent="0.25">
      <c r="B90" s="79">
        <v>6</v>
      </c>
      <c r="C90" s="25" t="s">
        <v>174</v>
      </c>
      <c r="D90" s="26">
        <v>17</v>
      </c>
      <c r="E90" s="27" t="s">
        <v>179</v>
      </c>
      <c r="F90" s="64" t="s">
        <v>317</v>
      </c>
      <c r="G90" s="13"/>
      <c r="H90" s="14"/>
      <c r="I90" s="14"/>
      <c r="J90" s="17"/>
      <c r="K90" s="17"/>
      <c r="L90" s="17"/>
      <c r="M90" s="17"/>
      <c r="N90" s="15"/>
      <c r="O90" s="15"/>
      <c r="P90" s="15"/>
      <c r="Q90" s="28"/>
      <c r="R90" s="28"/>
      <c r="S90" s="16"/>
      <c r="T90" s="18"/>
      <c r="U90" s="18"/>
      <c r="V90" s="32"/>
      <c r="W90" s="19"/>
      <c r="X90" s="19"/>
      <c r="Y90" s="39"/>
      <c r="Z90" s="39"/>
      <c r="AA90" s="31" t="s">
        <v>183</v>
      </c>
    </row>
    <row r="91" spans="2:27" x14ac:dyDescent="0.25">
      <c r="B91" s="79">
        <v>6</v>
      </c>
      <c r="C91" s="25" t="s">
        <v>174</v>
      </c>
      <c r="D91" s="26">
        <v>17</v>
      </c>
      <c r="E91" s="27" t="s">
        <v>180</v>
      </c>
      <c r="F91" s="54" t="s">
        <v>322</v>
      </c>
      <c r="G91" s="13"/>
      <c r="H91" s="14" t="s">
        <v>30</v>
      </c>
      <c r="I91" s="14"/>
      <c r="J91" s="17"/>
      <c r="K91" s="17"/>
      <c r="L91" s="17"/>
      <c r="M91" s="17"/>
      <c r="N91" s="15"/>
      <c r="O91" s="15"/>
      <c r="P91" s="15"/>
      <c r="Q91" s="28"/>
      <c r="R91" s="28"/>
      <c r="S91" s="16"/>
      <c r="T91" s="18"/>
      <c r="U91" s="18"/>
      <c r="V91" s="32" t="s">
        <v>30</v>
      </c>
      <c r="W91" s="19"/>
      <c r="X91" s="19"/>
      <c r="Y91" s="39"/>
      <c r="Z91" s="39"/>
      <c r="AA91" s="31" t="s">
        <v>184</v>
      </c>
    </row>
    <row r="92" spans="2:27" x14ac:dyDescent="0.25">
      <c r="B92" s="79">
        <v>6</v>
      </c>
      <c r="C92" s="25" t="s">
        <v>174</v>
      </c>
      <c r="D92" s="26">
        <v>17</v>
      </c>
      <c r="E92" s="27" t="s">
        <v>288</v>
      </c>
      <c r="F92" s="256" t="s">
        <v>690</v>
      </c>
      <c r="G92" s="13"/>
      <c r="H92" s="14" t="s">
        <v>30</v>
      </c>
      <c r="I92" s="14"/>
      <c r="J92" s="17"/>
      <c r="K92" s="17"/>
      <c r="L92" s="17"/>
      <c r="M92" s="17"/>
      <c r="N92" s="15"/>
      <c r="O92" s="15" t="s">
        <v>30</v>
      </c>
      <c r="P92" s="15"/>
      <c r="Q92" s="28"/>
      <c r="R92" s="28"/>
      <c r="S92" s="16"/>
      <c r="T92" s="18"/>
      <c r="U92" s="18"/>
      <c r="V92" s="32"/>
      <c r="W92" s="19"/>
      <c r="X92" s="19"/>
      <c r="Y92" s="39"/>
      <c r="Z92" s="39"/>
      <c r="AA92" s="56" t="s">
        <v>321</v>
      </c>
    </row>
    <row r="93" spans="2:27" ht="15.75" thickBot="1" x14ac:dyDescent="0.3">
      <c r="B93" s="79">
        <v>6</v>
      </c>
      <c r="C93" s="272" t="s">
        <v>174</v>
      </c>
      <c r="D93" s="273">
        <v>17</v>
      </c>
      <c r="E93" s="274" t="s">
        <v>181</v>
      </c>
      <c r="F93" s="275" t="s">
        <v>322</v>
      </c>
      <c r="G93" s="276"/>
      <c r="H93" s="277" t="s">
        <v>30</v>
      </c>
      <c r="I93" s="277"/>
      <c r="J93" s="278"/>
      <c r="K93" s="278"/>
      <c r="L93" s="278"/>
      <c r="M93" s="278" t="s">
        <v>30</v>
      </c>
      <c r="N93" s="279"/>
      <c r="O93" s="279"/>
      <c r="P93" s="279"/>
      <c r="Q93" s="280"/>
      <c r="R93" s="280"/>
      <c r="S93" s="281"/>
      <c r="T93" s="282"/>
      <c r="U93" s="282"/>
      <c r="V93" s="283"/>
      <c r="W93" s="284"/>
      <c r="X93" s="284"/>
      <c r="Y93" s="285"/>
      <c r="Z93" s="285"/>
      <c r="AA93" s="286" t="s">
        <v>185</v>
      </c>
    </row>
    <row r="94" spans="2:27" x14ac:dyDescent="0.25">
      <c r="B94" s="80">
        <v>7</v>
      </c>
      <c r="C94" s="257" t="s">
        <v>102</v>
      </c>
      <c r="D94" s="258">
        <v>91</v>
      </c>
      <c r="E94" s="259" t="s">
        <v>17</v>
      </c>
      <c r="F94" s="260" t="s">
        <v>322</v>
      </c>
      <c r="G94" s="261"/>
      <c r="H94" s="262"/>
      <c r="I94" s="262"/>
      <c r="J94" s="263"/>
      <c r="K94" s="263"/>
      <c r="L94" s="263"/>
      <c r="M94" s="263"/>
      <c r="N94" s="264"/>
      <c r="O94" s="264"/>
      <c r="P94" s="264"/>
      <c r="Q94" s="265"/>
      <c r="R94" s="265" t="s">
        <v>30</v>
      </c>
      <c r="S94" s="266"/>
      <c r="T94" s="267"/>
      <c r="U94" s="267"/>
      <c r="V94" s="268"/>
      <c r="W94" s="269"/>
      <c r="X94" s="269"/>
      <c r="Y94" s="270"/>
      <c r="Z94" s="270"/>
      <c r="AA94" s="271" t="s">
        <v>18</v>
      </c>
    </row>
    <row r="95" spans="2:27" x14ac:dyDescent="0.25">
      <c r="B95" s="80">
        <v>7</v>
      </c>
      <c r="C95" s="25" t="s">
        <v>102</v>
      </c>
      <c r="D95" s="26">
        <v>91</v>
      </c>
      <c r="E95" s="27" t="s">
        <v>375</v>
      </c>
      <c r="F95" s="54" t="s">
        <v>322</v>
      </c>
      <c r="G95" s="13"/>
      <c r="H95" s="14"/>
      <c r="I95" s="14"/>
      <c r="J95" s="17"/>
      <c r="K95" s="17"/>
      <c r="L95" s="17"/>
      <c r="M95" s="17"/>
      <c r="N95" s="15"/>
      <c r="O95" s="15"/>
      <c r="P95" s="15"/>
      <c r="Q95" s="28"/>
      <c r="R95" s="28"/>
      <c r="S95" s="16" t="s">
        <v>30</v>
      </c>
      <c r="T95" s="18"/>
      <c r="U95" s="18"/>
      <c r="V95" s="32"/>
      <c r="W95" s="19"/>
      <c r="X95" s="19"/>
      <c r="Y95" s="39"/>
      <c r="Z95" s="39"/>
      <c r="AA95" s="31" t="s">
        <v>382</v>
      </c>
    </row>
    <row r="96" spans="2:27" x14ac:dyDescent="0.25">
      <c r="B96" s="80">
        <v>7</v>
      </c>
      <c r="C96" s="25" t="s">
        <v>102</v>
      </c>
      <c r="D96" s="26">
        <v>92</v>
      </c>
      <c r="E96" s="27" t="s">
        <v>104</v>
      </c>
      <c r="F96" s="54" t="s">
        <v>322</v>
      </c>
      <c r="G96" s="13"/>
      <c r="H96" s="14"/>
      <c r="I96" s="14"/>
      <c r="J96" s="17" t="s">
        <v>30</v>
      </c>
      <c r="K96" s="17"/>
      <c r="L96" s="17"/>
      <c r="M96" s="17"/>
      <c r="N96" s="15"/>
      <c r="O96" s="15"/>
      <c r="P96" s="15"/>
      <c r="Q96" s="28"/>
      <c r="R96" s="28"/>
      <c r="S96" s="16"/>
      <c r="T96" s="18"/>
      <c r="U96" s="18"/>
      <c r="V96" s="32"/>
      <c r="W96" s="19"/>
      <c r="X96" s="19"/>
      <c r="Y96" s="39"/>
      <c r="Z96" s="39"/>
      <c r="AA96" s="31" t="s">
        <v>107</v>
      </c>
    </row>
    <row r="97" spans="2:27" x14ac:dyDescent="0.25">
      <c r="B97" s="80">
        <v>7</v>
      </c>
      <c r="C97" s="25" t="s">
        <v>102</v>
      </c>
      <c r="D97" s="26">
        <v>93</v>
      </c>
      <c r="E97" s="27" t="s">
        <v>105</v>
      </c>
      <c r="F97" s="54" t="s">
        <v>322</v>
      </c>
      <c r="G97" s="13"/>
      <c r="H97" s="14"/>
      <c r="I97" s="14"/>
      <c r="J97" s="17"/>
      <c r="K97" s="17"/>
      <c r="L97" s="17"/>
      <c r="M97" s="17"/>
      <c r="N97" s="15"/>
      <c r="O97" s="15"/>
      <c r="P97" s="15"/>
      <c r="Q97" s="28"/>
      <c r="R97" s="28"/>
      <c r="S97" s="16"/>
      <c r="T97" s="18"/>
      <c r="U97" s="18"/>
      <c r="V97" s="32"/>
      <c r="W97" s="19"/>
      <c r="X97" s="19"/>
      <c r="Y97" s="39"/>
      <c r="Z97" s="39"/>
      <c r="AA97" s="31" t="s">
        <v>194</v>
      </c>
    </row>
    <row r="98" spans="2:27" ht="15.75" thickBot="1" x14ac:dyDescent="0.3">
      <c r="B98" s="80">
        <v>7</v>
      </c>
      <c r="C98" s="272" t="s">
        <v>102</v>
      </c>
      <c r="D98" s="273">
        <v>95</v>
      </c>
      <c r="E98" s="274" t="s">
        <v>103</v>
      </c>
      <c r="F98" s="275" t="s">
        <v>322</v>
      </c>
      <c r="G98" s="276"/>
      <c r="H98" s="277"/>
      <c r="I98" s="277"/>
      <c r="J98" s="278"/>
      <c r="K98" s="278"/>
      <c r="L98" s="278"/>
      <c r="M98" s="278"/>
      <c r="N98" s="279"/>
      <c r="O98" s="279"/>
      <c r="P98" s="279"/>
      <c r="Q98" s="280"/>
      <c r="R98" s="280"/>
      <c r="S98" s="281"/>
      <c r="T98" s="282" t="s">
        <v>30</v>
      </c>
      <c r="U98" s="282"/>
      <c r="V98" s="283"/>
      <c r="W98" s="284"/>
      <c r="X98" s="284"/>
      <c r="Y98" s="285"/>
      <c r="Z98" s="285"/>
      <c r="AA98" s="286" t="s">
        <v>106</v>
      </c>
    </row>
    <row r="99" spans="2:27" x14ac:dyDescent="0.25">
      <c r="B99" s="81">
        <v>8</v>
      </c>
      <c r="C99" s="257" t="s">
        <v>263</v>
      </c>
      <c r="D99" s="258">
        <v>1</v>
      </c>
      <c r="E99" s="259" t="s">
        <v>372</v>
      </c>
      <c r="F99" s="260" t="s">
        <v>322</v>
      </c>
      <c r="G99" s="261"/>
      <c r="H99" s="262"/>
      <c r="I99" s="262"/>
      <c r="J99" s="263"/>
      <c r="K99" s="263"/>
      <c r="L99" s="263"/>
      <c r="M99" s="263"/>
      <c r="N99" s="264"/>
      <c r="O99" s="264"/>
      <c r="P99" s="264"/>
      <c r="Q99" s="265"/>
      <c r="R99" s="265"/>
      <c r="S99" s="266" t="s">
        <v>30</v>
      </c>
      <c r="T99" s="267"/>
      <c r="U99" s="267"/>
      <c r="V99" s="268"/>
      <c r="W99" s="269"/>
      <c r="X99" s="269"/>
      <c r="Y99" s="270"/>
      <c r="Z99" s="270"/>
      <c r="AA99" s="271" t="s">
        <v>450</v>
      </c>
    </row>
    <row r="100" spans="2:27" x14ac:dyDescent="0.25">
      <c r="B100" s="81">
        <v>8</v>
      </c>
      <c r="C100" s="25" t="s">
        <v>263</v>
      </c>
      <c r="D100" s="26">
        <v>1</v>
      </c>
      <c r="E100" s="27" t="s">
        <v>448</v>
      </c>
      <c r="F100" s="256" t="s">
        <v>833</v>
      </c>
      <c r="G100" s="13"/>
      <c r="H100" s="14"/>
      <c r="I100" s="14"/>
      <c r="J100" s="17"/>
      <c r="K100" s="17"/>
      <c r="L100" s="17"/>
      <c r="M100" s="17"/>
      <c r="N100" s="15"/>
      <c r="O100" s="15"/>
      <c r="P100" s="15"/>
      <c r="Q100" s="28"/>
      <c r="R100" s="28"/>
      <c r="S100" s="16" t="s">
        <v>30</v>
      </c>
      <c r="T100" s="18"/>
      <c r="U100" s="18"/>
      <c r="V100" s="32"/>
      <c r="W100" s="19"/>
      <c r="X100" s="19"/>
      <c r="Y100" s="39"/>
      <c r="Z100" s="39"/>
      <c r="AA100" s="31" t="s">
        <v>446</v>
      </c>
    </row>
    <row r="101" spans="2:27" x14ac:dyDescent="0.25">
      <c r="B101" s="81">
        <v>8</v>
      </c>
      <c r="C101" s="25" t="s">
        <v>263</v>
      </c>
      <c r="D101" s="26">
        <v>1</v>
      </c>
      <c r="E101" s="27" t="s">
        <v>589</v>
      </c>
      <c r="F101" s="54" t="s">
        <v>322</v>
      </c>
      <c r="G101" s="13"/>
      <c r="H101" s="14"/>
      <c r="I101" s="14"/>
      <c r="J101" s="17"/>
      <c r="K101" s="17"/>
      <c r="L101" s="17"/>
      <c r="M101" s="17"/>
      <c r="N101" s="15"/>
      <c r="O101" s="15"/>
      <c r="P101" s="15"/>
      <c r="Q101" s="28"/>
      <c r="R101" s="28"/>
      <c r="S101" s="16"/>
      <c r="T101" s="18" t="s">
        <v>30</v>
      </c>
      <c r="U101" s="18"/>
      <c r="V101" s="32"/>
      <c r="W101" s="19"/>
      <c r="X101" s="19"/>
      <c r="Y101" s="39"/>
      <c r="Z101" s="39"/>
      <c r="AA101" s="31" t="s">
        <v>202</v>
      </c>
    </row>
    <row r="102" spans="2:27" x14ac:dyDescent="0.25">
      <c r="B102" s="81">
        <v>8</v>
      </c>
      <c r="C102" s="25" t="s">
        <v>263</v>
      </c>
      <c r="D102" s="26">
        <v>3</v>
      </c>
      <c r="E102" s="27" t="s">
        <v>394</v>
      </c>
      <c r="F102" s="256" t="s">
        <v>833</v>
      </c>
      <c r="G102" s="13"/>
      <c r="H102" s="14"/>
      <c r="I102" s="14"/>
      <c r="J102" s="17"/>
      <c r="K102" s="17"/>
      <c r="L102" s="17"/>
      <c r="M102" s="17"/>
      <c r="N102" s="15"/>
      <c r="O102" s="15"/>
      <c r="P102" s="15"/>
      <c r="Q102" s="28"/>
      <c r="R102" s="28"/>
      <c r="S102" s="16" t="s">
        <v>30</v>
      </c>
      <c r="T102" s="18"/>
      <c r="U102" s="18"/>
      <c r="V102" s="32"/>
      <c r="W102" s="19"/>
      <c r="X102" s="19"/>
      <c r="Y102" s="39"/>
      <c r="Z102" s="39"/>
      <c r="AA102" s="31" t="s">
        <v>386</v>
      </c>
    </row>
    <row r="103" spans="2:27" x14ac:dyDescent="0.25">
      <c r="B103" s="81">
        <v>8</v>
      </c>
      <c r="C103" s="25" t="s">
        <v>263</v>
      </c>
      <c r="D103" s="26">
        <v>3</v>
      </c>
      <c r="E103" s="27" t="s">
        <v>100</v>
      </c>
      <c r="F103" s="54" t="s">
        <v>322</v>
      </c>
      <c r="G103" s="13"/>
      <c r="H103" s="14"/>
      <c r="I103" s="14"/>
      <c r="J103" s="17"/>
      <c r="K103" s="17"/>
      <c r="L103" s="17"/>
      <c r="M103" s="17"/>
      <c r="N103" s="15"/>
      <c r="O103" s="15"/>
      <c r="P103" s="15"/>
      <c r="Q103" s="28"/>
      <c r="R103" s="28"/>
      <c r="S103" s="16"/>
      <c r="T103" s="18"/>
      <c r="U103" s="18"/>
      <c r="V103" s="32"/>
      <c r="W103" s="19" t="s">
        <v>30</v>
      </c>
      <c r="X103" s="19"/>
      <c r="Y103" s="39"/>
      <c r="Z103" s="39"/>
      <c r="AA103" s="31" t="s">
        <v>204</v>
      </c>
    </row>
    <row r="104" spans="2:27" x14ac:dyDescent="0.25">
      <c r="B104" s="81">
        <v>8</v>
      </c>
      <c r="C104" s="25" t="s">
        <v>263</v>
      </c>
      <c r="D104" s="26">
        <v>15</v>
      </c>
      <c r="E104" s="27" t="s">
        <v>370</v>
      </c>
      <c r="F104" s="256" t="s">
        <v>833</v>
      </c>
      <c r="G104" s="13"/>
      <c r="H104" s="14"/>
      <c r="I104" s="14"/>
      <c r="J104" s="17"/>
      <c r="K104" s="17"/>
      <c r="L104" s="17"/>
      <c r="M104" s="17"/>
      <c r="N104" s="15"/>
      <c r="O104" s="15"/>
      <c r="P104" s="15"/>
      <c r="Q104" s="28"/>
      <c r="R104" s="28"/>
      <c r="S104" s="16" t="s">
        <v>30</v>
      </c>
      <c r="T104" s="18"/>
      <c r="U104" s="18"/>
      <c r="V104" s="32"/>
      <c r="W104" s="19"/>
      <c r="X104" s="19"/>
      <c r="Y104" s="39"/>
      <c r="Z104" s="39"/>
      <c r="AA104" s="31" t="s">
        <v>452</v>
      </c>
    </row>
    <row r="105" spans="2:27" ht="25.5" x14ac:dyDescent="0.25">
      <c r="B105" s="81">
        <v>8</v>
      </c>
      <c r="C105" s="25" t="s">
        <v>263</v>
      </c>
      <c r="D105" s="26">
        <v>18</v>
      </c>
      <c r="E105" s="27" t="s">
        <v>64</v>
      </c>
      <c r="F105" s="54" t="s">
        <v>322</v>
      </c>
      <c r="G105" s="13"/>
      <c r="H105" s="14"/>
      <c r="I105" s="14"/>
      <c r="J105" s="17" t="s">
        <v>30</v>
      </c>
      <c r="K105" s="17"/>
      <c r="L105" s="17"/>
      <c r="M105" s="17"/>
      <c r="N105" s="15"/>
      <c r="O105" s="15"/>
      <c r="P105" s="15"/>
      <c r="Q105" s="28"/>
      <c r="R105" s="28" t="s">
        <v>30</v>
      </c>
      <c r="S105" s="16" t="s">
        <v>30</v>
      </c>
      <c r="T105" s="18" t="s">
        <v>30</v>
      </c>
      <c r="U105" s="18"/>
      <c r="V105" s="32"/>
      <c r="W105" s="19"/>
      <c r="X105" s="19"/>
      <c r="Y105" s="39"/>
      <c r="Z105" s="39"/>
      <c r="AA105" s="31" t="s">
        <v>455</v>
      </c>
    </row>
    <row r="106" spans="2:27" x14ac:dyDescent="0.25">
      <c r="B106" s="81">
        <v>8</v>
      </c>
      <c r="C106" s="25" t="s">
        <v>263</v>
      </c>
      <c r="D106" s="26">
        <v>18</v>
      </c>
      <c r="E106" s="27" t="s">
        <v>396</v>
      </c>
      <c r="F106" s="54" t="s">
        <v>322</v>
      </c>
      <c r="G106" s="13"/>
      <c r="H106" s="14"/>
      <c r="I106" s="14"/>
      <c r="J106" s="17"/>
      <c r="K106" s="17"/>
      <c r="L106" s="17"/>
      <c r="M106" s="17"/>
      <c r="N106" s="15"/>
      <c r="O106" s="15"/>
      <c r="P106" s="15"/>
      <c r="Q106" s="28"/>
      <c r="R106" s="28"/>
      <c r="S106" s="16" t="s">
        <v>30</v>
      </c>
      <c r="T106" s="18"/>
      <c r="U106" s="18"/>
      <c r="V106" s="32"/>
      <c r="W106" s="19"/>
      <c r="X106" s="19"/>
      <c r="Y106" s="39"/>
      <c r="Z106" s="39"/>
      <c r="AA106" s="31" t="s">
        <v>495</v>
      </c>
    </row>
    <row r="107" spans="2:27" x14ac:dyDescent="0.25">
      <c r="B107" s="81">
        <v>8</v>
      </c>
      <c r="C107" s="25" t="s">
        <v>264</v>
      </c>
      <c r="D107" s="26">
        <v>18</v>
      </c>
      <c r="E107" s="27" t="s">
        <v>242</v>
      </c>
      <c r="F107" s="256" t="s">
        <v>668</v>
      </c>
      <c r="G107" s="13"/>
      <c r="H107" s="14"/>
      <c r="I107" s="14"/>
      <c r="J107" s="17"/>
      <c r="K107" s="17" t="s">
        <v>30</v>
      </c>
      <c r="L107" s="17"/>
      <c r="M107" s="17"/>
      <c r="N107" s="15"/>
      <c r="O107" s="15"/>
      <c r="P107" s="15"/>
      <c r="Q107" s="28"/>
      <c r="R107" s="28"/>
      <c r="S107" s="16"/>
      <c r="T107" s="18"/>
      <c r="U107" s="18"/>
      <c r="V107" s="32"/>
      <c r="W107" s="19"/>
      <c r="X107" s="19"/>
      <c r="Y107" s="39"/>
      <c r="Z107" s="39"/>
      <c r="AA107" s="31" t="s">
        <v>114</v>
      </c>
    </row>
    <row r="108" spans="2:27" x14ac:dyDescent="0.25">
      <c r="B108" s="81">
        <v>8</v>
      </c>
      <c r="C108" s="25" t="s">
        <v>263</v>
      </c>
      <c r="D108" s="26">
        <v>18</v>
      </c>
      <c r="E108" s="27" t="s">
        <v>393</v>
      </c>
      <c r="F108" s="256" t="s">
        <v>833</v>
      </c>
      <c r="G108" s="13"/>
      <c r="H108" s="14"/>
      <c r="I108" s="14"/>
      <c r="J108" s="17"/>
      <c r="K108" s="17"/>
      <c r="L108" s="17"/>
      <c r="M108" s="17"/>
      <c r="N108" s="15"/>
      <c r="O108" s="15"/>
      <c r="P108" s="15"/>
      <c r="Q108" s="28"/>
      <c r="R108" s="28"/>
      <c r="S108" s="16" t="s">
        <v>30</v>
      </c>
      <c r="T108" s="18"/>
      <c r="U108" s="18"/>
      <c r="V108" s="32"/>
      <c r="W108" s="19"/>
      <c r="X108" s="19"/>
      <c r="Y108" s="39"/>
      <c r="Z108" s="39"/>
      <c r="AA108" s="31" t="s">
        <v>387</v>
      </c>
    </row>
    <row r="109" spans="2:27" ht="27.75" x14ac:dyDescent="0.25">
      <c r="B109" s="81">
        <v>8</v>
      </c>
      <c r="C109" s="25" t="s">
        <v>263</v>
      </c>
      <c r="D109" s="26">
        <v>18</v>
      </c>
      <c r="E109" s="27" t="s">
        <v>297</v>
      </c>
      <c r="F109" s="54" t="s">
        <v>322</v>
      </c>
      <c r="G109" s="13"/>
      <c r="H109" s="14"/>
      <c r="I109" s="14"/>
      <c r="J109" s="17"/>
      <c r="K109" s="17"/>
      <c r="L109" s="17"/>
      <c r="M109" s="17"/>
      <c r="N109" s="15"/>
      <c r="O109" s="15"/>
      <c r="P109" s="15"/>
      <c r="Q109" s="28"/>
      <c r="R109" s="28"/>
      <c r="S109" s="16"/>
      <c r="T109" s="18"/>
      <c r="U109" s="18"/>
      <c r="V109" s="32"/>
      <c r="W109" s="19"/>
      <c r="X109" s="19"/>
      <c r="Y109" s="39"/>
      <c r="Z109" s="39"/>
      <c r="AA109" s="31" t="s">
        <v>298</v>
      </c>
    </row>
    <row r="110" spans="2:27" ht="25.5" x14ac:dyDescent="0.25">
      <c r="B110" s="81">
        <v>8</v>
      </c>
      <c r="C110" s="25" t="s">
        <v>264</v>
      </c>
      <c r="D110" s="26">
        <v>18</v>
      </c>
      <c r="E110" s="27" t="s">
        <v>79</v>
      </c>
      <c r="F110" s="256" t="s">
        <v>669</v>
      </c>
      <c r="G110" s="13"/>
      <c r="H110" s="14"/>
      <c r="I110" s="14"/>
      <c r="J110" s="17" t="s">
        <v>30</v>
      </c>
      <c r="K110" s="17"/>
      <c r="L110" s="17"/>
      <c r="M110" s="17"/>
      <c r="N110" s="15"/>
      <c r="O110" s="15"/>
      <c r="P110" s="15" t="s">
        <v>30</v>
      </c>
      <c r="Q110" s="28"/>
      <c r="R110" s="28"/>
      <c r="S110" s="16"/>
      <c r="T110" s="18"/>
      <c r="U110" s="18"/>
      <c r="V110" s="32"/>
      <c r="W110" s="19"/>
      <c r="X110" s="19"/>
      <c r="Y110" s="39"/>
      <c r="Z110" s="39"/>
      <c r="AA110" s="31" t="s">
        <v>241</v>
      </c>
    </row>
    <row r="111" spans="2:27" ht="27.75" x14ac:dyDescent="0.25">
      <c r="B111" s="81">
        <v>8</v>
      </c>
      <c r="C111" s="25" t="s">
        <v>264</v>
      </c>
      <c r="D111" s="26">
        <v>18</v>
      </c>
      <c r="E111" s="27" t="s">
        <v>307</v>
      </c>
      <c r="F111" s="54" t="s">
        <v>322</v>
      </c>
      <c r="G111" s="13"/>
      <c r="H111" s="14"/>
      <c r="I111" s="14"/>
      <c r="J111" s="17"/>
      <c r="K111" s="17"/>
      <c r="L111" s="17"/>
      <c r="M111" s="17"/>
      <c r="N111" s="15"/>
      <c r="O111" s="15"/>
      <c r="P111" s="15"/>
      <c r="Q111" s="28"/>
      <c r="R111" s="28"/>
      <c r="S111" s="16"/>
      <c r="T111" s="18"/>
      <c r="U111" s="18"/>
      <c r="V111" s="32"/>
      <c r="W111" s="19"/>
      <c r="X111" s="19"/>
      <c r="Y111" s="39"/>
      <c r="Z111" s="39"/>
      <c r="AA111" s="31" t="s">
        <v>301</v>
      </c>
    </row>
    <row r="112" spans="2:27" ht="27.75" x14ac:dyDescent="0.25">
      <c r="B112" s="81">
        <v>8</v>
      </c>
      <c r="C112" s="25" t="s">
        <v>264</v>
      </c>
      <c r="D112" s="26">
        <v>18</v>
      </c>
      <c r="E112" s="27" t="s">
        <v>296</v>
      </c>
      <c r="F112" s="54" t="s">
        <v>322</v>
      </c>
      <c r="G112" s="13"/>
      <c r="H112" s="14"/>
      <c r="I112" s="14"/>
      <c r="J112" s="17"/>
      <c r="K112" s="17"/>
      <c r="L112" s="17"/>
      <c r="M112" s="17"/>
      <c r="N112" s="15"/>
      <c r="O112" s="15"/>
      <c r="P112" s="15"/>
      <c r="Q112" s="28"/>
      <c r="R112" s="28"/>
      <c r="S112" s="16"/>
      <c r="T112" s="18"/>
      <c r="U112" s="18"/>
      <c r="V112" s="32"/>
      <c r="W112" s="19"/>
      <c r="X112" s="19"/>
      <c r="Y112" s="39"/>
      <c r="Z112" s="39"/>
      <c r="AA112" s="31" t="s">
        <v>299</v>
      </c>
    </row>
    <row r="113" spans="2:27" x14ac:dyDescent="0.25">
      <c r="B113" s="81">
        <v>8</v>
      </c>
      <c r="C113" s="25" t="s">
        <v>264</v>
      </c>
      <c r="D113" s="26">
        <v>36</v>
      </c>
      <c r="E113" s="27" t="s">
        <v>590</v>
      </c>
      <c r="F113" s="54" t="s">
        <v>322</v>
      </c>
      <c r="G113" s="13"/>
      <c r="H113" s="14"/>
      <c r="I113" s="14"/>
      <c r="J113" s="17"/>
      <c r="K113" s="17"/>
      <c r="L113" s="17"/>
      <c r="M113" s="17"/>
      <c r="N113" s="15"/>
      <c r="O113" s="15"/>
      <c r="P113" s="15"/>
      <c r="Q113" s="28"/>
      <c r="R113" s="28"/>
      <c r="S113" s="16" t="s">
        <v>30</v>
      </c>
      <c r="T113" s="18"/>
      <c r="U113" s="18"/>
      <c r="V113" s="32"/>
      <c r="W113" s="19"/>
      <c r="X113" s="19"/>
      <c r="Y113" s="39"/>
      <c r="Z113" s="39"/>
      <c r="AA113" s="31" t="s">
        <v>377</v>
      </c>
    </row>
    <row r="114" spans="2:27" x14ac:dyDescent="0.25">
      <c r="B114" s="81">
        <v>8</v>
      </c>
      <c r="C114" s="25" t="s">
        <v>264</v>
      </c>
      <c r="D114" s="26">
        <v>36</v>
      </c>
      <c r="E114" s="27" t="s">
        <v>65</v>
      </c>
      <c r="F114" s="54" t="s">
        <v>322</v>
      </c>
      <c r="G114" s="13"/>
      <c r="H114" s="14"/>
      <c r="I114" s="14"/>
      <c r="J114" s="17"/>
      <c r="K114" s="17"/>
      <c r="L114" s="17"/>
      <c r="M114" s="17"/>
      <c r="N114" s="15"/>
      <c r="O114" s="15"/>
      <c r="P114" s="15"/>
      <c r="Q114" s="28"/>
      <c r="R114" s="28"/>
      <c r="S114" s="16" t="s">
        <v>30</v>
      </c>
      <c r="T114" s="18"/>
      <c r="U114" s="18"/>
      <c r="V114" s="32"/>
      <c r="W114" s="19"/>
      <c r="X114" s="19"/>
      <c r="Y114" s="39"/>
      <c r="Z114" s="39"/>
      <c r="AA114" s="31" t="s">
        <v>453</v>
      </c>
    </row>
    <row r="115" spans="2:27" ht="25.5" x14ac:dyDescent="0.25">
      <c r="B115" s="81">
        <v>8</v>
      </c>
      <c r="C115" s="25" t="s">
        <v>264</v>
      </c>
      <c r="D115" s="26">
        <v>36</v>
      </c>
      <c r="E115" s="27" t="s">
        <v>75</v>
      </c>
      <c r="F115" s="256" t="s">
        <v>670</v>
      </c>
      <c r="G115" s="13"/>
      <c r="H115" s="14"/>
      <c r="I115" s="14"/>
      <c r="J115" s="17"/>
      <c r="K115" s="17"/>
      <c r="L115" s="17"/>
      <c r="M115" s="17"/>
      <c r="N115" s="15"/>
      <c r="O115" s="15"/>
      <c r="P115" s="15"/>
      <c r="Q115" s="28"/>
      <c r="R115" s="28"/>
      <c r="S115" s="16"/>
      <c r="T115" s="18" t="s">
        <v>30</v>
      </c>
      <c r="U115" s="18"/>
      <c r="V115" s="32" t="s">
        <v>30</v>
      </c>
      <c r="W115" s="19"/>
      <c r="X115" s="19"/>
      <c r="Y115" s="39"/>
      <c r="Z115" s="39"/>
      <c r="AA115" s="31" t="s">
        <v>692</v>
      </c>
    </row>
    <row r="116" spans="2:27" x14ac:dyDescent="0.25">
      <c r="B116" s="81">
        <v>8</v>
      </c>
      <c r="C116" s="25" t="s">
        <v>264</v>
      </c>
      <c r="D116" s="26">
        <v>36</v>
      </c>
      <c r="E116" s="27" t="s">
        <v>75</v>
      </c>
      <c r="F116" s="256" t="s">
        <v>670</v>
      </c>
      <c r="G116" s="13"/>
      <c r="H116" s="14"/>
      <c r="I116" s="14"/>
      <c r="J116" s="17"/>
      <c r="K116" s="17" t="s">
        <v>30</v>
      </c>
      <c r="L116" s="17"/>
      <c r="M116" s="17"/>
      <c r="N116" s="15"/>
      <c r="O116" s="15"/>
      <c r="P116" s="15"/>
      <c r="Q116" s="28"/>
      <c r="R116" s="28"/>
      <c r="S116" s="16"/>
      <c r="T116" s="18"/>
      <c r="U116" s="18"/>
      <c r="V116" s="32"/>
      <c r="W116" s="19"/>
      <c r="X116" s="19"/>
      <c r="Y116" s="39"/>
      <c r="Z116" s="39"/>
      <c r="AA116" s="31" t="s">
        <v>591</v>
      </c>
    </row>
    <row r="117" spans="2:27" x14ac:dyDescent="0.25">
      <c r="B117" s="81">
        <v>8</v>
      </c>
      <c r="C117" s="25" t="s">
        <v>264</v>
      </c>
      <c r="D117" s="26">
        <v>36</v>
      </c>
      <c r="E117" s="27" t="s">
        <v>76</v>
      </c>
      <c r="F117" s="54" t="s">
        <v>322</v>
      </c>
      <c r="G117" s="13"/>
      <c r="H117" s="14"/>
      <c r="I117" s="14"/>
      <c r="J117" s="17"/>
      <c r="K117" s="17"/>
      <c r="L117" s="17"/>
      <c r="M117" s="17"/>
      <c r="N117" s="15"/>
      <c r="O117" s="15"/>
      <c r="P117" s="15" t="s">
        <v>30</v>
      </c>
      <c r="Q117" s="28"/>
      <c r="R117" s="28"/>
      <c r="S117" s="16"/>
      <c r="T117" s="18"/>
      <c r="U117" s="18" t="s">
        <v>30</v>
      </c>
      <c r="V117" s="32"/>
      <c r="W117" s="19"/>
      <c r="X117" s="19"/>
      <c r="Y117" s="39"/>
      <c r="Z117" s="39"/>
      <c r="AA117" s="31" t="s">
        <v>77</v>
      </c>
    </row>
    <row r="118" spans="2:27" x14ac:dyDescent="0.25">
      <c r="B118" s="81">
        <v>8</v>
      </c>
      <c r="C118" s="25" t="s">
        <v>264</v>
      </c>
      <c r="D118" s="26">
        <v>36</v>
      </c>
      <c r="E118" s="27" t="s">
        <v>376</v>
      </c>
      <c r="F118" s="256" t="s">
        <v>833</v>
      </c>
      <c r="G118" s="13"/>
      <c r="H118" s="14"/>
      <c r="I118" s="14"/>
      <c r="J118" s="17"/>
      <c r="K118" s="17"/>
      <c r="L118" s="17"/>
      <c r="M118" s="17"/>
      <c r="N118" s="15"/>
      <c r="O118" s="15"/>
      <c r="P118" s="15"/>
      <c r="Q118" s="28"/>
      <c r="R118" s="28"/>
      <c r="S118" s="16" t="s">
        <v>30</v>
      </c>
      <c r="T118" s="18"/>
      <c r="U118" s="18"/>
      <c r="V118" s="32"/>
      <c r="W118" s="19"/>
      <c r="X118" s="19"/>
      <c r="Y118" s="39"/>
      <c r="Z118" s="39"/>
      <c r="AA118" s="31" t="s">
        <v>377</v>
      </c>
    </row>
    <row r="119" spans="2:27" x14ac:dyDescent="0.25">
      <c r="B119" s="81">
        <v>8</v>
      </c>
      <c r="C119" s="25" t="s">
        <v>264</v>
      </c>
      <c r="D119" s="26">
        <v>36</v>
      </c>
      <c r="E119" s="27" t="s">
        <v>82</v>
      </c>
      <c r="F119" s="256" t="s">
        <v>671</v>
      </c>
      <c r="G119" s="13"/>
      <c r="H119" s="14"/>
      <c r="I119" s="14"/>
      <c r="J119" s="17" t="s">
        <v>30</v>
      </c>
      <c r="K119" s="17"/>
      <c r="L119" s="17"/>
      <c r="M119" s="17"/>
      <c r="N119" s="15"/>
      <c r="O119" s="15" t="s">
        <v>30</v>
      </c>
      <c r="P119" s="15"/>
      <c r="Q119" s="28"/>
      <c r="R119" s="28"/>
      <c r="S119" s="16"/>
      <c r="T119" s="18"/>
      <c r="U119" s="18"/>
      <c r="V119" s="32"/>
      <c r="W119" s="19"/>
      <c r="X119" s="19"/>
      <c r="Y119" s="39"/>
      <c r="Z119" s="39"/>
      <c r="AA119" s="31" t="s">
        <v>83</v>
      </c>
    </row>
    <row r="120" spans="2:27" x14ac:dyDescent="0.25">
      <c r="B120" s="81">
        <v>8</v>
      </c>
      <c r="C120" s="25" t="s">
        <v>264</v>
      </c>
      <c r="D120" s="26">
        <v>36</v>
      </c>
      <c r="E120" s="27" t="s">
        <v>85</v>
      </c>
      <c r="F120" s="64" t="s">
        <v>317</v>
      </c>
      <c r="G120" s="13"/>
      <c r="H120" s="14"/>
      <c r="I120" s="14"/>
      <c r="J120" s="17" t="s">
        <v>30</v>
      </c>
      <c r="K120" s="17"/>
      <c r="L120" s="17"/>
      <c r="M120" s="17"/>
      <c r="N120" s="15"/>
      <c r="O120" s="15"/>
      <c r="P120" s="15"/>
      <c r="Q120" s="28"/>
      <c r="R120" s="28"/>
      <c r="S120" s="16"/>
      <c r="T120" s="18"/>
      <c r="U120" s="18"/>
      <c r="V120" s="32"/>
      <c r="W120" s="19"/>
      <c r="X120" s="19"/>
      <c r="Y120" s="39"/>
      <c r="Z120" s="39"/>
      <c r="AA120" s="31" t="s">
        <v>86</v>
      </c>
    </row>
    <row r="121" spans="2:27" x14ac:dyDescent="0.25">
      <c r="B121" s="81">
        <v>8</v>
      </c>
      <c r="C121" s="25" t="s">
        <v>263</v>
      </c>
      <c r="D121" s="26">
        <v>37</v>
      </c>
      <c r="E121" s="27" t="s">
        <v>395</v>
      </c>
      <c r="F121" s="54" t="s">
        <v>322</v>
      </c>
      <c r="G121" s="13"/>
      <c r="H121" s="14"/>
      <c r="I121" s="14"/>
      <c r="J121" s="17"/>
      <c r="K121" s="17"/>
      <c r="L121" s="17"/>
      <c r="M121" s="17"/>
      <c r="N121" s="15"/>
      <c r="O121" s="15"/>
      <c r="P121" s="15"/>
      <c r="Q121" s="28"/>
      <c r="R121" s="28"/>
      <c r="S121" s="16" t="s">
        <v>30</v>
      </c>
      <c r="T121" s="18"/>
      <c r="U121" s="18"/>
      <c r="V121" s="32"/>
      <c r="W121" s="19"/>
      <c r="X121" s="19"/>
      <c r="Y121" s="39"/>
      <c r="Z121" s="39"/>
      <c r="AA121" s="31" t="s">
        <v>385</v>
      </c>
    </row>
    <row r="122" spans="2:27" x14ac:dyDescent="0.25">
      <c r="B122" s="81">
        <v>8</v>
      </c>
      <c r="C122" s="25" t="s">
        <v>264</v>
      </c>
      <c r="D122" s="26">
        <v>37</v>
      </c>
      <c r="E122" s="27" t="s">
        <v>66</v>
      </c>
      <c r="F122" s="54" t="s">
        <v>322</v>
      </c>
      <c r="G122" s="13"/>
      <c r="H122" s="14"/>
      <c r="I122" s="14"/>
      <c r="J122" s="17"/>
      <c r="K122" s="17"/>
      <c r="L122" s="17"/>
      <c r="M122" s="17"/>
      <c r="N122" s="15"/>
      <c r="O122" s="15"/>
      <c r="P122" s="15"/>
      <c r="Q122" s="28"/>
      <c r="R122" s="28"/>
      <c r="S122" s="16"/>
      <c r="T122" s="18" t="s">
        <v>30</v>
      </c>
      <c r="U122" s="18"/>
      <c r="V122" s="32"/>
      <c r="W122" s="19"/>
      <c r="X122" s="19"/>
      <c r="Y122" s="39"/>
      <c r="Z122" s="39"/>
      <c r="AA122" s="31" t="s">
        <v>235</v>
      </c>
    </row>
    <row r="123" spans="2:27" x14ac:dyDescent="0.25">
      <c r="B123" s="81">
        <v>8</v>
      </c>
      <c r="C123" s="25" t="s">
        <v>264</v>
      </c>
      <c r="D123" s="26">
        <v>37</v>
      </c>
      <c r="E123" s="27" t="s">
        <v>91</v>
      </c>
      <c r="F123" s="54" t="s">
        <v>322</v>
      </c>
      <c r="G123" s="13"/>
      <c r="H123" s="14"/>
      <c r="I123" s="14"/>
      <c r="J123" s="17"/>
      <c r="K123" s="17"/>
      <c r="L123" s="17"/>
      <c r="M123" s="17"/>
      <c r="N123" s="15"/>
      <c r="O123" s="15"/>
      <c r="P123" s="15"/>
      <c r="Q123" s="28"/>
      <c r="R123" s="28"/>
      <c r="S123" s="16"/>
      <c r="T123" s="18"/>
      <c r="U123" s="18"/>
      <c r="V123" s="32" t="s">
        <v>30</v>
      </c>
      <c r="W123" s="19"/>
      <c r="X123" s="19"/>
      <c r="Y123" s="39"/>
      <c r="Z123" s="39"/>
      <c r="AA123" s="31" t="s">
        <v>92</v>
      </c>
    </row>
    <row r="124" spans="2:27" ht="25.5" x14ac:dyDescent="0.25">
      <c r="B124" s="81">
        <v>8</v>
      </c>
      <c r="C124" s="25" t="s">
        <v>264</v>
      </c>
      <c r="D124" s="26">
        <v>37</v>
      </c>
      <c r="E124" s="27" t="s">
        <v>95</v>
      </c>
      <c r="F124" s="54" t="s">
        <v>322</v>
      </c>
      <c r="G124" s="13"/>
      <c r="H124" s="14"/>
      <c r="I124" s="14"/>
      <c r="J124" s="17" t="s">
        <v>30</v>
      </c>
      <c r="K124" s="17"/>
      <c r="L124" s="17"/>
      <c r="M124" s="17"/>
      <c r="N124" s="15"/>
      <c r="O124" s="15"/>
      <c r="P124" s="15"/>
      <c r="Q124" s="28"/>
      <c r="R124" s="28"/>
      <c r="S124" s="16"/>
      <c r="T124" s="18"/>
      <c r="U124" s="18"/>
      <c r="V124" s="32" t="s">
        <v>30</v>
      </c>
      <c r="W124" s="19"/>
      <c r="X124" s="19"/>
      <c r="Y124" s="39"/>
      <c r="Z124" s="39"/>
      <c r="AA124" s="31" t="s">
        <v>96</v>
      </c>
    </row>
    <row r="125" spans="2:27" x14ac:dyDescent="0.25">
      <c r="B125" s="81">
        <v>8</v>
      </c>
      <c r="C125" s="25" t="s">
        <v>263</v>
      </c>
      <c r="D125" s="26">
        <v>38</v>
      </c>
      <c r="E125" s="27" t="s">
        <v>73</v>
      </c>
      <c r="F125" s="54" t="s">
        <v>322</v>
      </c>
      <c r="G125" s="13"/>
      <c r="H125" s="14"/>
      <c r="I125" s="14"/>
      <c r="J125" s="17"/>
      <c r="K125" s="17"/>
      <c r="L125" s="17"/>
      <c r="M125" s="17"/>
      <c r="N125" s="15"/>
      <c r="O125" s="15"/>
      <c r="P125" s="15"/>
      <c r="Q125" s="28"/>
      <c r="R125" s="28"/>
      <c r="S125" s="16"/>
      <c r="T125" s="18"/>
      <c r="U125" s="18"/>
      <c r="V125" s="32"/>
      <c r="W125" s="19"/>
      <c r="X125" s="19" t="s">
        <v>30</v>
      </c>
      <c r="Y125" s="39"/>
      <c r="Z125" s="39"/>
      <c r="AA125" s="31" t="s">
        <v>74</v>
      </c>
    </row>
    <row r="126" spans="2:27" x14ac:dyDescent="0.25">
      <c r="B126" s="81">
        <v>8</v>
      </c>
      <c r="C126" s="25" t="s">
        <v>263</v>
      </c>
      <c r="D126" s="26">
        <v>38</v>
      </c>
      <c r="E126" s="27" t="s">
        <v>88</v>
      </c>
      <c r="F126" s="54" t="s">
        <v>322</v>
      </c>
      <c r="G126" s="13"/>
      <c r="H126" s="14"/>
      <c r="I126" s="14"/>
      <c r="J126" s="17"/>
      <c r="K126" s="17"/>
      <c r="L126" s="17"/>
      <c r="M126" s="17"/>
      <c r="N126" s="15"/>
      <c r="O126" s="15"/>
      <c r="P126" s="15"/>
      <c r="Q126" s="28"/>
      <c r="R126" s="28"/>
      <c r="S126" s="16"/>
      <c r="T126" s="18"/>
      <c r="U126" s="18"/>
      <c r="V126" s="32"/>
      <c r="W126" s="19"/>
      <c r="X126" s="19"/>
      <c r="Y126" s="39"/>
      <c r="Z126" s="39"/>
      <c r="AA126" s="31" t="s">
        <v>89</v>
      </c>
    </row>
    <row r="127" spans="2:27" ht="25.5" x14ac:dyDescent="0.25">
      <c r="B127" s="81">
        <v>8</v>
      </c>
      <c r="C127" s="25" t="s">
        <v>264</v>
      </c>
      <c r="D127" s="26">
        <v>41</v>
      </c>
      <c r="E127" s="27" t="s">
        <v>63</v>
      </c>
      <c r="F127" s="54" t="s">
        <v>322</v>
      </c>
      <c r="G127" s="13"/>
      <c r="H127" s="14"/>
      <c r="I127" s="14"/>
      <c r="J127" s="17"/>
      <c r="K127" s="17"/>
      <c r="L127" s="17"/>
      <c r="M127" s="17"/>
      <c r="N127" s="15"/>
      <c r="O127" s="15"/>
      <c r="P127" s="15"/>
      <c r="Q127" s="28"/>
      <c r="R127" s="28"/>
      <c r="S127" s="16"/>
      <c r="T127" s="18"/>
      <c r="U127" s="18"/>
      <c r="V127" s="32"/>
      <c r="W127" s="19"/>
      <c r="X127" s="19" t="s">
        <v>30</v>
      </c>
      <c r="Y127" s="39"/>
      <c r="Z127" s="39"/>
      <c r="AA127" s="31" t="s">
        <v>293</v>
      </c>
    </row>
    <row r="128" spans="2:27" x14ac:dyDescent="0.25">
      <c r="B128" s="81">
        <v>8</v>
      </c>
      <c r="C128" s="25" t="s">
        <v>264</v>
      </c>
      <c r="D128" s="26">
        <v>41</v>
      </c>
      <c r="E128" s="27" t="s">
        <v>294</v>
      </c>
      <c r="F128" s="54" t="s">
        <v>322</v>
      </c>
      <c r="G128" s="13"/>
      <c r="H128" s="14"/>
      <c r="I128" s="14"/>
      <c r="J128" s="17"/>
      <c r="K128" s="17"/>
      <c r="L128" s="17"/>
      <c r="M128" s="17"/>
      <c r="N128" s="15"/>
      <c r="O128" s="15"/>
      <c r="P128" s="15"/>
      <c r="Q128" s="28"/>
      <c r="R128" s="28"/>
      <c r="S128" s="16"/>
      <c r="T128" s="18"/>
      <c r="U128" s="18"/>
      <c r="V128" s="32"/>
      <c r="W128" s="19"/>
      <c r="X128" s="19"/>
      <c r="Y128" s="39"/>
      <c r="Z128" s="39"/>
      <c r="AA128" s="31" t="s">
        <v>304</v>
      </c>
    </row>
    <row r="129" spans="2:27" ht="38.25" x14ac:dyDescent="0.25">
      <c r="B129" s="81">
        <v>8</v>
      </c>
      <c r="C129" s="25" t="s">
        <v>264</v>
      </c>
      <c r="D129" s="26">
        <v>41</v>
      </c>
      <c r="E129" s="27" t="s">
        <v>72</v>
      </c>
      <c r="F129" s="256" t="s">
        <v>703</v>
      </c>
      <c r="G129" s="13"/>
      <c r="H129" s="14"/>
      <c r="I129" s="14"/>
      <c r="J129" s="17" t="s">
        <v>30</v>
      </c>
      <c r="K129" s="17"/>
      <c r="L129" s="17" t="s">
        <v>30</v>
      </c>
      <c r="M129" s="17" t="s">
        <v>30</v>
      </c>
      <c r="N129" s="15"/>
      <c r="O129" s="15" t="s">
        <v>30</v>
      </c>
      <c r="P129" s="15" t="s">
        <v>30</v>
      </c>
      <c r="Q129" s="28" t="s">
        <v>30</v>
      </c>
      <c r="R129" s="28" t="s">
        <v>30</v>
      </c>
      <c r="S129" s="16"/>
      <c r="T129" s="18"/>
      <c r="U129" s="18"/>
      <c r="V129" s="32"/>
      <c r="W129" s="19"/>
      <c r="X129" s="19"/>
      <c r="Y129" s="39" t="s">
        <v>30</v>
      </c>
      <c r="Z129" s="39" t="s">
        <v>30</v>
      </c>
      <c r="AA129" s="31" t="s">
        <v>704</v>
      </c>
    </row>
    <row r="130" spans="2:27" x14ac:dyDescent="0.25">
      <c r="B130" s="81">
        <v>8</v>
      </c>
      <c r="C130" s="25" t="s">
        <v>264</v>
      </c>
      <c r="D130" s="26">
        <v>41</v>
      </c>
      <c r="E130" s="27" t="s">
        <v>374</v>
      </c>
      <c r="F130" s="256" t="s">
        <v>833</v>
      </c>
      <c r="G130" s="13"/>
      <c r="H130" s="14"/>
      <c r="I130" s="14"/>
      <c r="J130" s="17"/>
      <c r="K130" s="17"/>
      <c r="L130" s="17"/>
      <c r="M130" s="17"/>
      <c r="N130" s="15"/>
      <c r="O130" s="15"/>
      <c r="P130" s="15"/>
      <c r="Q130" s="28"/>
      <c r="R130" s="28"/>
      <c r="S130" s="16" t="s">
        <v>30</v>
      </c>
      <c r="T130" s="18"/>
      <c r="U130" s="18"/>
      <c r="V130" s="32"/>
      <c r="W130" s="19"/>
      <c r="X130" s="19"/>
      <c r="Y130" s="39"/>
      <c r="Z130" s="39"/>
      <c r="AA130" s="31" t="s">
        <v>381</v>
      </c>
    </row>
    <row r="131" spans="2:27" x14ac:dyDescent="0.25">
      <c r="B131" s="81">
        <v>8</v>
      </c>
      <c r="C131" s="25" t="s">
        <v>264</v>
      </c>
      <c r="D131" s="26">
        <v>41</v>
      </c>
      <c r="E131" s="27" t="s">
        <v>384</v>
      </c>
      <c r="F131" s="256" t="s">
        <v>833</v>
      </c>
      <c r="G131" s="13"/>
      <c r="H131" s="14"/>
      <c r="I131" s="14"/>
      <c r="J131" s="17"/>
      <c r="K131" s="17"/>
      <c r="L131" s="17"/>
      <c r="M131" s="17"/>
      <c r="N131" s="15"/>
      <c r="O131" s="15"/>
      <c r="P131" s="15"/>
      <c r="Q131" s="28"/>
      <c r="R131" s="28"/>
      <c r="S131" s="16" t="s">
        <v>30</v>
      </c>
      <c r="T131" s="18"/>
      <c r="U131" s="18"/>
      <c r="V131" s="32"/>
      <c r="W131" s="19"/>
      <c r="X131" s="19"/>
      <c r="Y131" s="39"/>
      <c r="Z131" s="39"/>
      <c r="AA131" s="31" t="s">
        <v>493</v>
      </c>
    </row>
    <row r="132" spans="2:27" x14ac:dyDescent="0.25">
      <c r="B132" s="81">
        <v>8</v>
      </c>
      <c r="C132" s="25" t="s">
        <v>263</v>
      </c>
      <c r="D132" s="26">
        <v>41</v>
      </c>
      <c r="E132" s="27" t="s">
        <v>392</v>
      </c>
      <c r="F132" s="256" t="s">
        <v>833</v>
      </c>
      <c r="G132" s="13"/>
      <c r="H132" s="14"/>
      <c r="I132" s="14"/>
      <c r="J132" s="17"/>
      <c r="K132" s="17"/>
      <c r="L132" s="17"/>
      <c r="M132" s="17"/>
      <c r="N132" s="15"/>
      <c r="O132" s="15"/>
      <c r="P132" s="15"/>
      <c r="Q132" s="28"/>
      <c r="R132" s="28"/>
      <c r="S132" s="16" t="s">
        <v>30</v>
      </c>
      <c r="T132" s="18"/>
      <c r="U132" s="18"/>
      <c r="V132" s="32"/>
      <c r="W132" s="19"/>
      <c r="X132" s="19"/>
      <c r="Y132" s="39"/>
      <c r="Z132" s="39"/>
      <c r="AA132" s="31" t="s">
        <v>389</v>
      </c>
    </row>
    <row r="133" spans="2:27" x14ac:dyDescent="0.25">
      <c r="B133" s="81">
        <v>8</v>
      </c>
      <c r="C133" s="25" t="s">
        <v>263</v>
      </c>
      <c r="D133" s="26">
        <v>41</v>
      </c>
      <c r="E133" s="27" t="s">
        <v>391</v>
      </c>
      <c r="F133" s="256" t="s">
        <v>833</v>
      </c>
      <c r="G133" s="13"/>
      <c r="H133" s="14"/>
      <c r="I133" s="14"/>
      <c r="J133" s="17"/>
      <c r="K133" s="17"/>
      <c r="L133" s="17"/>
      <c r="M133" s="17"/>
      <c r="N133" s="15"/>
      <c r="O133" s="15"/>
      <c r="P133" s="15"/>
      <c r="Q133" s="28"/>
      <c r="R133" s="28"/>
      <c r="S133" s="16" t="s">
        <v>30</v>
      </c>
      <c r="T133" s="18"/>
      <c r="U133" s="18"/>
      <c r="V133" s="32"/>
      <c r="W133" s="19"/>
      <c r="X133" s="19"/>
      <c r="Y133" s="39"/>
      <c r="Z133" s="39"/>
      <c r="AA133" s="31" t="s">
        <v>390</v>
      </c>
    </row>
    <row r="134" spans="2:27" ht="25.5" x14ac:dyDescent="0.25">
      <c r="B134" s="81">
        <v>8</v>
      </c>
      <c r="C134" s="25" t="s">
        <v>264</v>
      </c>
      <c r="D134" s="26">
        <v>41</v>
      </c>
      <c r="E134" s="27" t="s">
        <v>93</v>
      </c>
      <c r="F134" s="256" t="s">
        <v>703</v>
      </c>
      <c r="G134" s="13"/>
      <c r="H134" s="14"/>
      <c r="I134" s="14"/>
      <c r="J134" s="17" t="s">
        <v>30</v>
      </c>
      <c r="K134" s="17"/>
      <c r="L134" s="17"/>
      <c r="M134" s="17"/>
      <c r="N134" s="15"/>
      <c r="O134" s="15"/>
      <c r="P134" s="15" t="s">
        <v>30</v>
      </c>
      <c r="Q134" s="28"/>
      <c r="R134" s="28"/>
      <c r="S134" s="16"/>
      <c r="T134" s="18"/>
      <c r="U134" s="18"/>
      <c r="V134" s="32"/>
      <c r="W134" s="19"/>
      <c r="X134" s="19"/>
      <c r="Y134" s="39"/>
      <c r="Z134" s="39"/>
      <c r="AA134" s="31" t="s">
        <v>94</v>
      </c>
    </row>
    <row r="135" spans="2:27" ht="27.75" x14ac:dyDescent="0.25">
      <c r="B135" s="81">
        <v>8</v>
      </c>
      <c r="C135" s="25" t="s">
        <v>264</v>
      </c>
      <c r="D135" s="26">
        <v>41</v>
      </c>
      <c r="E135" s="27" t="s">
        <v>295</v>
      </c>
      <c r="F135" s="54" t="s">
        <v>322</v>
      </c>
      <c r="G135" s="13"/>
      <c r="H135" s="14"/>
      <c r="I135" s="14"/>
      <c r="J135" s="17" t="s">
        <v>30</v>
      </c>
      <c r="K135" s="17"/>
      <c r="L135" s="17"/>
      <c r="M135" s="17"/>
      <c r="N135" s="15"/>
      <c r="O135" s="15"/>
      <c r="P135" s="15"/>
      <c r="Q135" s="28"/>
      <c r="R135" s="28"/>
      <c r="S135" s="16"/>
      <c r="T135" s="18"/>
      <c r="U135" s="18"/>
      <c r="V135" s="32"/>
      <c r="W135" s="19"/>
      <c r="X135" s="19"/>
      <c r="Y135" s="39"/>
      <c r="Z135" s="39"/>
      <c r="AA135" s="31" t="s">
        <v>303</v>
      </c>
    </row>
    <row r="136" spans="2:27" x14ac:dyDescent="0.25">
      <c r="B136" s="81">
        <v>8</v>
      </c>
      <c r="C136" s="25" t="s">
        <v>264</v>
      </c>
      <c r="D136" s="26">
        <v>41</v>
      </c>
      <c r="E136" s="27" t="s">
        <v>97</v>
      </c>
      <c r="F136" s="54" t="s">
        <v>322</v>
      </c>
      <c r="G136" s="13"/>
      <c r="H136" s="14"/>
      <c r="I136" s="14"/>
      <c r="J136" s="17"/>
      <c r="K136" s="17"/>
      <c r="L136" s="17"/>
      <c r="M136" s="17"/>
      <c r="N136" s="15"/>
      <c r="O136" s="15"/>
      <c r="P136" s="15"/>
      <c r="Q136" s="28"/>
      <c r="R136" s="28"/>
      <c r="S136" s="16"/>
      <c r="T136" s="18"/>
      <c r="U136" s="18"/>
      <c r="V136" s="32"/>
      <c r="W136" s="19"/>
      <c r="X136" s="19"/>
      <c r="Y136" s="39"/>
      <c r="Z136" s="39" t="s">
        <v>30</v>
      </c>
      <c r="AA136" s="31" t="s">
        <v>44</v>
      </c>
    </row>
    <row r="137" spans="2:27" x14ac:dyDescent="0.25">
      <c r="B137" s="81">
        <v>8</v>
      </c>
      <c r="C137" s="25" t="s">
        <v>263</v>
      </c>
      <c r="D137" s="26">
        <v>43</v>
      </c>
      <c r="E137" s="27" t="s">
        <v>371</v>
      </c>
      <c r="F137" s="256" t="s">
        <v>833</v>
      </c>
      <c r="G137" s="13"/>
      <c r="H137" s="14"/>
      <c r="I137" s="14"/>
      <c r="J137" s="17"/>
      <c r="K137" s="17"/>
      <c r="L137" s="17"/>
      <c r="M137" s="17"/>
      <c r="N137" s="15"/>
      <c r="O137" s="15"/>
      <c r="P137" s="15"/>
      <c r="Q137" s="28"/>
      <c r="R137" s="28"/>
      <c r="S137" s="16" t="s">
        <v>30</v>
      </c>
      <c r="T137" s="18"/>
      <c r="U137" s="18"/>
      <c r="V137" s="32"/>
      <c r="W137" s="19"/>
      <c r="X137" s="19"/>
      <c r="Y137" s="39"/>
      <c r="Z137" s="39"/>
      <c r="AA137" s="31" t="s">
        <v>451</v>
      </c>
    </row>
    <row r="138" spans="2:27" x14ac:dyDescent="0.25">
      <c r="B138" s="81">
        <v>8</v>
      </c>
      <c r="C138" s="25" t="s">
        <v>264</v>
      </c>
      <c r="D138" s="26">
        <v>45</v>
      </c>
      <c r="E138" s="27" t="s">
        <v>594</v>
      </c>
      <c r="F138" s="54" t="s">
        <v>322</v>
      </c>
      <c r="G138" s="13"/>
      <c r="H138" s="14"/>
      <c r="I138" s="14"/>
      <c r="J138" s="17"/>
      <c r="K138" s="17"/>
      <c r="L138" s="17"/>
      <c r="M138" s="17"/>
      <c r="N138" s="15"/>
      <c r="O138" s="15"/>
      <c r="P138" s="15"/>
      <c r="Q138" s="28"/>
      <c r="R138" s="28"/>
      <c r="S138" s="16" t="s">
        <v>30</v>
      </c>
      <c r="T138" s="18"/>
      <c r="U138" s="18"/>
      <c r="V138" s="32"/>
      <c r="W138" s="19"/>
      <c r="X138" s="19"/>
      <c r="Y138" s="39"/>
      <c r="Z138" s="39"/>
      <c r="AA138" s="31" t="s">
        <v>378</v>
      </c>
    </row>
    <row r="139" spans="2:27" x14ac:dyDescent="0.25">
      <c r="B139" s="81">
        <v>8</v>
      </c>
      <c r="C139" s="25" t="s">
        <v>263</v>
      </c>
      <c r="D139" s="26">
        <v>45</v>
      </c>
      <c r="E139" s="27" t="s">
        <v>71</v>
      </c>
      <c r="F139" s="256" t="s">
        <v>832</v>
      </c>
      <c r="G139" s="13"/>
      <c r="H139" s="14"/>
      <c r="I139" s="14"/>
      <c r="J139" s="17"/>
      <c r="K139" s="17"/>
      <c r="L139" s="17"/>
      <c r="M139" s="17"/>
      <c r="N139" s="15"/>
      <c r="O139" s="15"/>
      <c r="P139" s="15"/>
      <c r="Q139" s="28"/>
      <c r="R139" s="28"/>
      <c r="S139" s="16" t="s">
        <v>30</v>
      </c>
      <c r="T139" s="18" t="s">
        <v>30</v>
      </c>
      <c r="U139" s="18"/>
      <c r="V139" s="32"/>
      <c r="W139" s="19"/>
      <c r="X139" s="19"/>
      <c r="Y139" s="39"/>
      <c r="Z139" s="39"/>
      <c r="AA139" s="31" t="s">
        <v>456</v>
      </c>
    </row>
    <row r="140" spans="2:27" x14ac:dyDescent="0.25">
      <c r="B140" s="81">
        <v>8</v>
      </c>
      <c r="C140" s="25" t="s">
        <v>264</v>
      </c>
      <c r="D140" s="26">
        <v>45</v>
      </c>
      <c r="E140" s="27" t="s">
        <v>592</v>
      </c>
      <c r="F140" s="54" t="s">
        <v>322</v>
      </c>
      <c r="G140" s="13"/>
      <c r="H140" s="14"/>
      <c r="I140" s="14"/>
      <c r="J140" s="17"/>
      <c r="K140" s="17"/>
      <c r="L140" s="17"/>
      <c r="M140" s="17"/>
      <c r="N140" s="15"/>
      <c r="O140" s="15"/>
      <c r="P140" s="15"/>
      <c r="Q140" s="28"/>
      <c r="R140" s="28"/>
      <c r="S140" s="16" t="s">
        <v>30</v>
      </c>
      <c r="T140" s="18"/>
      <c r="U140" s="18"/>
      <c r="V140" s="32"/>
      <c r="W140" s="19"/>
      <c r="X140" s="19"/>
      <c r="Y140" s="39"/>
      <c r="Z140" s="39"/>
      <c r="AA140" s="31" t="s">
        <v>388</v>
      </c>
    </row>
    <row r="141" spans="2:27" x14ac:dyDescent="0.25">
      <c r="B141" s="81">
        <v>8</v>
      </c>
      <c r="C141" s="25" t="s">
        <v>264</v>
      </c>
      <c r="D141" s="26">
        <v>45</v>
      </c>
      <c r="E141" s="27" t="s">
        <v>291</v>
      </c>
      <c r="F141" s="54" t="s">
        <v>322</v>
      </c>
      <c r="G141" s="13"/>
      <c r="H141" s="14"/>
      <c r="I141" s="14"/>
      <c r="J141" s="17"/>
      <c r="K141" s="17"/>
      <c r="L141" s="17"/>
      <c r="M141" s="17"/>
      <c r="N141" s="15"/>
      <c r="O141" s="15"/>
      <c r="P141" s="15"/>
      <c r="Q141" s="28"/>
      <c r="R141" s="28"/>
      <c r="S141" s="16"/>
      <c r="T141" s="18"/>
      <c r="U141" s="18"/>
      <c r="V141" s="32"/>
      <c r="W141" s="19" t="s">
        <v>30</v>
      </c>
      <c r="X141" s="19"/>
      <c r="Y141" s="39"/>
      <c r="Z141" s="39"/>
      <c r="AA141" s="31" t="s">
        <v>292</v>
      </c>
    </row>
    <row r="142" spans="2:27" x14ac:dyDescent="0.25">
      <c r="B142" s="81">
        <v>8</v>
      </c>
      <c r="C142" s="25" t="s">
        <v>264</v>
      </c>
      <c r="D142" s="26">
        <v>53</v>
      </c>
      <c r="E142" s="27" t="s">
        <v>494</v>
      </c>
      <c r="F142" s="54" t="s">
        <v>322</v>
      </c>
      <c r="G142" s="13"/>
      <c r="H142" s="14"/>
      <c r="I142" s="14"/>
      <c r="J142" s="17"/>
      <c r="K142" s="17"/>
      <c r="L142" s="17"/>
      <c r="M142" s="17"/>
      <c r="N142" s="15"/>
      <c r="O142" s="15"/>
      <c r="P142" s="15"/>
      <c r="Q142" s="28"/>
      <c r="R142" s="28"/>
      <c r="S142" s="16" t="s">
        <v>30</v>
      </c>
      <c r="T142" s="18"/>
      <c r="U142" s="18"/>
      <c r="V142" s="32"/>
      <c r="W142" s="19"/>
      <c r="X142" s="19"/>
      <c r="Y142" s="39"/>
      <c r="Z142" s="39"/>
      <c r="AA142" s="31" t="s">
        <v>383</v>
      </c>
    </row>
    <row r="143" spans="2:27" x14ac:dyDescent="0.25">
      <c r="B143" s="81">
        <v>8</v>
      </c>
      <c r="C143" s="25" t="s">
        <v>263</v>
      </c>
      <c r="D143" s="26">
        <v>58</v>
      </c>
      <c r="E143" s="27" t="s">
        <v>67</v>
      </c>
      <c r="F143" s="54" t="s">
        <v>322</v>
      </c>
      <c r="G143" s="13"/>
      <c r="H143" s="14"/>
      <c r="I143" s="14"/>
      <c r="J143" s="17"/>
      <c r="K143" s="17"/>
      <c r="L143" s="17"/>
      <c r="M143" s="17"/>
      <c r="N143" s="15"/>
      <c r="O143" s="15"/>
      <c r="P143" s="15"/>
      <c r="Q143" s="28"/>
      <c r="R143" s="28"/>
      <c r="S143" s="16"/>
      <c r="T143" s="18" t="s">
        <v>30</v>
      </c>
      <c r="U143" s="18"/>
      <c r="V143" s="32"/>
      <c r="W143" s="19"/>
      <c r="X143" s="19"/>
      <c r="Y143" s="39"/>
      <c r="Z143" s="39"/>
      <c r="AA143" s="31" t="s">
        <v>218</v>
      </c>
    </row>
    <row r="144" spans="2:27" ht="25.5" x14ac:dyDescent="0.25">
      <c r="B144" s="81">
        <v>8</v>
      </c>
      <c r="C144" s="25" t="s">
        <v>263</v>
      </c>
      <c r="D144" s="26">
        <v>58</v>
      </c>
      <c r="E144" s="27" t="s">
        <v>261</v>
      </c>
      <c r="F144" s="54" t="s">
        <v>322</v>
      </c>
      <c r="G144" s="13"/>
      <c r="H144" s="14"/>
      <c r="I144" s="14"/>
      <c r="J144" s="17" t="s">
        <v>30</v>
      </c>
      <c r="K144" s="17"/>
      <c r="L144" s="17"/>
      <c r="M144" s="17"/>
      <c r="N144" s="15"/>
      <c r="O144" s="15"/>
      <c r="P144" s="15"/>
      <c r="Q144" s="28"/>
      <c r="R144" s="28"/>
      <c r="S144" s="16"/>
      <c r="T144" s="18"/>
      <c r="U144" s="18"/>
      <c r="V144" s="32"/>
      <c r="W144" s="19"/>
      <c r="X144" s="19"/>
      <c r="Y144" s="39"/>
      <c r="Z144" s="39"/>
      <c r="AA144" s="31" t="s">
        <v>300</v>
      </c>
    </row>
    <row r="145" spans="2:27" x14ac:dyDescent="0.25">
      <c r="B145" s="81">
        <v>8</v>
      </c>
      <c r="C145" s="25" t="s">
        <v>263</v>
      </c>
      <c r="D145" s="26">
        <v>58</v>
      </c>
      <c r="E145" s="27" t="s">
        <v>69</v>
      </c>
      <c r="F145" s="54" t="s">
        <v>322</v>
      </c>
      <c r="G145" s="13"/>
      <c r="H145" s="14"/>
      <c r="I145" s="14"/>
      <c r="J145" s="17"/>
      <c r="K145" s="17"/>
      <c r="L145" s="17"/>
      <c r="M145" s="17"/>
      <c r="N145" s="15"/>
      <c r="O145" s="15"/>
      <c r="P145" s="15"/>
      <c r="Q145" s="28"/>
      <c r="R145" s="28"/>
      <c r="S145" s="16"/>
      <c r="T145" s="18" t="s">
        <v>30</v>
      </c>
      <c r="U145" s="18"/>
      <c r="V145" s="32"/>
      <c r="W145" s="19"/>
      <c r="X145" s="19"/>
      <c r="Y145" s="39"/>
      <c r="Z145" s="39"/>
      <c r="AA145" s="31" t="s">
        <v>70</v>
      </c>
    </row>
    <row r="146" spans="2:27" x14ac:dyDescent="0.25">
      <c r="B146" s="81">
        <v>8</v>
      </c>
      <c r="C146" s="25" t="s">
        <v>263</v>
      </c>
      <c r="D146" s="26">
        <v>58</v>
      </c>
      <c r="E146" s="27" t="s">
        <v>397</v>
      </c>
      <c r="F146" s="54" t="s">
        <v>322</v>
      </c>
      <c r="G146" s="13"/>
      <c r="H146" s="14"/>
      <c r="I146" s="14"/>
      <c r="J146" s="17"/>
      <c r="K146" s="17"/>
      <c r="L146" s="17"/>
      <c r="M146" s="17"/>
      <c r="N146" s="15"/>
      <c r="O146" s="15"/>
      <c r="P146" s="15"/>
      <c r="Q146" s="28"/>
      <c r="R146" s="28"/>
      <c r="S146" s="16" t="s">
        <v>30</v>
      </c>
      <c r="T146" s="18"/>
      <c r="U146" s="18"/>
      <c r="V146" s="32"/>
      <c r="W146" s="19"/>
      <c r="X146" s="19"/>
      <c r="Y146" s="39"/>
      <c r="Z146" s="39"/>
      <c r="AA146" s="31" t="s">
        <v>496</v>
      </c>
    </row>
    <row r="147" spans="2:27" x14ac:dyDescent="0.25">
      <c r="B147" s="81">
        <v>8</v>
      </c>
      <c r="C147" s="25" t="s">
        <v>263</v>
      </c>
      <c r="D147" s="26">
        <v>58</v>
      </c>
      <c r="E147" s="27" t="s">
        <v>279</v>
      </c>
      <c r="F147" s="256" t="s">
        <v>707</v>
      </c>
      <c r="G147" s="13"/>
      <c r="H147" s="14"/>
      <c r="I147" s="14"/>
      <c r="J147" s="17"/>
      <c r="K147" s="17"/>
      <c r="L147" s="17"/>
      <c r="M147" s="17"/>
      <c r="N147" s="15"/>
      <c r="O147" s="15" t="s">
        <v>30</v>
      </c>
      <c r="P147" s="15"/>
      <c r="Q147" s="28"/>
      <c r="R147" s="28"/>
      <c r="S147" s="16"/>
      <c r="T147" s="18"/>
      <c r="U147" s="18"/>
      <c r="V147" s="32"/>
      <c r="W147" s="19"/>
      <c r="X147" s="19"/>
      <c r="Y147" s="39"/>
      <c r="Z147" s="39"/>
      <c r="AA147" s="31" t="s">
        <v>708</v>
      </c>
    </row>
    <row r="148" spans="2:27" x14ac:dyDescent="0.25">
      <c r="B148" s="81">
        <v>8</v>
      </c>
      <c r="C148" s="25" t="s">
        <v>263</v>
      </c>
      <c r="D148" s="26">
        <v>58</v>
      </c>
      <c r="E148" s="27" t="s">
        <v>200</v>
      </c>
      <c r="F148" s="256" t="s">
        <v>705</v>
      </c>
      <c r="G148" s="13"/>
      <c r="H148" s="14"/>
      <c r="I148" s="14"/>
      <c r="J148" s="17"/>
      <c r="K148" s="17"/>
      <c r="L148" s="17"/>
      <c r="M148" s="17"/>
      <c r="N148" s="15"/>
      <c r="O148" s="15"/>
      <c r="P148" s="15"/>
      <c r="Q148" s="28"/>
      <c r="R148" s="28"/>
      <c r="S148" s="16"/>
      <c r="T148" s="18"/>
      <c r="U148" s="18"/>
      <c r="V148" s="32"/>
      <c r="W148" s="19" t="s">
        <v>30</v>
      </c>
      <c r="X148" s="19"/>
      <c r="Y148" s="39"/>
      <c r="Z148" s="39"/>
      <c r="AA148" s="31" t="s">
        <v>16</v>
      </c>
    </row>
    <row r="149" spans="2:27" x14ac:dyDescent="0.25">
      <c r="B149" s="81">
        <v>8</v>
      </c>
      <c r="C149" s="25" t="s">
        <v>263</v>
      </c>
      <c r="D149" s="26">
        <v>58</v>
      </c>
      <c r="E149" s="27" t="s">
        <v>80</v>
      </c>
      <c r="F149" s="256" t="s">
        <v>706</v>
      </c>
      <c r="G149" s="13"/>
      <c r="H149" s="14"/>
      <c r="I149" s="14"/>
      <c r="J149" s="17"/>
      <c r="K149" s="17"/>
      <c r="L149" s="17"/>
      <c r="M149" s="17"/>
      <c r="N149" s="15"/>
      <c r="O149" s="15"/>
      <c r="P149" s="15"/>
      <c r="Q149" s="28"/>
      <c r="R149" s="28"/>
      <c r="S149" s="16"/>
      <c r="T149" s="18"/>
      <c r="U149" s="18"/>
      <c r="V149" s="32"/>
      <c r="W149" s="19" t="s">
        <v>30</v>
      </c>
      <c r="X149" s="19"/>
      <c r="Y149" s="39"/>
      <c r="Z149" s="39"/>
      <c r="AA149" s="31" t="s">
        <v>81</v>
      </c>
    </row>
    <row r="150" spans="2:27" x14ac:dyDescent="0.25">
      <c r="B150" s="81">
        <v>8</v>
      </c>
      <c r="C150" s="25" t="s">
        <v>263</v>
      </c>
      <c r="D150" s="26">
        <v>58</v>
      </c>
      <c r="E150" s="27" t="s">
        <v>398</v>
      </c>
      <c r="F150" s="54" t="s">
        <v>322</v>
      </c>
      <c r="G150" s="13"/>
      <c r="H150" s="14"/>
      <c r="I150" s="14"/>
      <c r="J150" s="17"/>
      <c r="K150" s="17"/>
      <c r="L150" s="17"/>
      <c r="M150" s="17"/>
      <c r="N150" s="15"/>
      <c r="O150" s="15"/>
      <c r="P150" s="15"/>
      <c r="Q150" s="28"/>
      <c r="R150" s="28"/>
      <c r="S150" s="16" t="s">
        <v>30</v>
      </c>
      <c r="T150" s="18"/>
      <c r="U150" s="18"/>
      <c r="V150" s="32"/>
      <c r="W150" s="19"/>
      <c r="X150" s="19"/>
      <c r="Y150" s="39"/>
      <c r="Z150" s="39"/>
      <c r="AA150" s="31" t="s">
        <v>497</v>
      </c>
    </row>
    <row r="151" spans="2:27" ht="38.25" x14ac:dyDescent="0.25">
      <c r="B151" s="81">
        <v>8</v>
      </c>
      <c r="C151" s="25" t="s">
        <v>263</v>
      </c>
      <c r="D151" s="26">
        <v>58</v>
      </c>
      <c r="E151" s="27" t="s">
        <v>87</v>
      </c>
      <c r="F151" s="64" t="s">
        <v>317</v>
      </c>
      <c r="G151" s="13" t="s">
        <v>30</v>
      </c>
      <c r="H151" s="14"/>
      <c r="I151" s="14"/>
      <c r="J151" s="17"/>
      <c r="K151" s="17"/>
      <c r="L151" s="17"/>
      <c r="M151" s="17"/>
      <c r="N151" s="15"/>
      <c r="O151" s="15"/>
      <c r="P151" s="15" t="s">
        <v>30</v>
      </c>
      <c r="Q151" s="28"/>
      <c r="R151" s="28"/>
      <c r="S151" s="16"/>
      <c r="T151" s="18"/>
      <c r="U151" s="18"/>
      <c r="V151" s="32"/>
      <c r="W151" s="19"/>
      <c r="X151" s="19"/>
      <c r="Y151" s="39" t="s">
        <v>30</v>
      </c>
      <c r="Z151" s="39"/>
      <c r="AA151" s="31" t="s">
        <v>342</v>
      </c>
    </row>
    <row r="152" spans="2:27" x14ac:dyDescent="0.25">
      <c r="B152" s="81">
        <v>8</v>
      </c>
      <c r="C152" s="25" t="s">
        <v>263</v>
      </c>
      <c r="D152" s="26">
        <v>58</v>
      </c>
      <c r="E152" s="27" t="s">
        <v>98</v>
      </c>
      <c r="F152" s="256" t="s">
        <v>718</v>
      </c>
      <c r="G152" s="13"/>
      <c r="H152" s="14"/>
      <c r="I152" s="14"/>
      <c r="J152" s="17"/>
      <c r="K152" s="17"/>
      <c r="L152" s="17"/>
      <c r="M152" s="17"/>
      <c r="N152" s="15"/>
      <c r="O152" s="15"/>
      <c r="P152" s="15"/>
      <c r="Q152" s="28"/>
      <c r="R152" s="28"/>
      <c r="S152" s="16"/>
      <c r="T152" s="18"/>
      <c r="U152" s="18"/>
      <c r="V152" s="32"/>
      <c r="W152" s="19"/>
      <c r="X152" s="19"/>
      <c r="Y152" s="39" t="s">
        <v>30</v>
      </c>
      <c r="Z152" s="39" t="s">
        <v>30</v>
      </c>
      <c r="AA152" s="31" t="s">
        <v>265</v>
      </c>
    </row>
    <row r="153" spans="2:27" x14ac:dyDescent="0.25">
      <c r="B153" s="81">
        <v>8</v>
      </c>
      <c r="C153" s="25" t="s">
        <v>263</v>
      </c>
      <c r="D153" s="26">
        <v>58</v>
      </c>
      <c r="E153" s="27" t="s">
        <v>400</v>
      </c>
      <c r="F153" s="54" t="s">
        <v>322</v>
      </c>
      <c r="G153" s="13"/>
      <c r="H153" s="14"/>
      <c r="I153" s="14"/>
      <c r="J153" s="17"/>
      <c r="K153" s="17"/>
      <c r="L153" s="17"/>
      <c r="M153" s="17"/>
      <c r="N153" s="15"/>
      <c r="O153" s="15"/>
      <c r="P153" s="15"/>
      <c r="Q153" s="28"/>
      <c r="R153" s="28"/>
      <c r="S153" s="16" t="s">
        <v>30</v>
      </c>
      <c r="T153" s="18"/>
      <c r="U153" s="18"/>
      <c r="V153" s="32"/>
      <c r="W153" s="19"/>
      <c r="X153" s="19"/>
      <c r="Y153" s="39"/>
      <c r="Z153" s="39"/>
      <c r="AA153" s="31" t="s">
        <v>498</v>
      </c>
    </row>
    <row r="154" spans="2:27" ht="25.5" x14ac:dyDescent="0.25">
      <c r="B154" s="81">
        <v>8</v>
      </c>
      <c r="C154" s="25" t="s">
        <v>263</v>
      </c>
      <c r="D154" s="26">
        <v>58</v>
      </c>
      <c r="E154" s="27" t="s">
        <v>99</v>
      </c>
      <c r="F154" s="256" t="s">
        <v>717</v>
      </c>
      <c r="G154" s="13"/>
      <c r="H154" s="14"/>
      <c r="I154" s="14"/>
      <c r="J154" s="17" t="s">
        <v>30</v>
      </c>
      <c r="K154" s="17"/>
      <c r="L154" s="17"/>
      <c r="M154" s="17"/>
      <c r="N154" s="15"/>
      <c r="O154" s="15"/>
      <c r="P154" s="15" t="s">
        <v>30</v>
      </c>
      <c r="Q154" s="28"/>
      <c r="R154" s="28"/>
      <c r="S154" s="16"/>
      <c r="T154" s="18"/>
      <c r="U154" s="18"/>
      <c r="V154" s="32" t="s">
        <v>30</v>
      </c>
      <c r="W154" s="19"/>
      <c r="X154" s="19"/>
      <c r="Y154" s="39"/>
      <c r="Z154" s="39"/>
      <c r="AA154" s="31" t="s">
        <v>101</v>
      </c>
    </row>
    <row r="155" spans="2:27" ht="38.25" x14ac:dyDescent="0.25">
      <c r="B155" s="81">
        <v>8</v>
      </c>
      <c r="C155" s="25" t="s">
        <v>263</v>
      </c>
      <c r="D155" s="26">
        <v>63</v>
      </c>
      <c r="E155" s="27" t="s">
        <v>68</v>
      </c>
      <c r="F155" s="54" t="s">
        <v>322</v>
      </c>
      <c r="G155" s="13"/>
      <c r="H155" s="14"/>
      <c r="I155" s="14"/>
      <c r="J155" s="17"/>
      <c r="K155" s="17"/>
      <c r="L155" s="17"/>
      <c r="M155" s="17"/>
      <c r="N155" s="15"/>
      <c r="O155" s="15"/>
      <c r="P155" s="15"/>
      <c r="Q155" s="28"/>
      <c r="R155" s="28" t="s">
        <v>30</v>
      </c>
      <c r="S155" s="16"/>
      <c r="T155" s="18" t="s">
        <v>30</v>
      </c>
      <c r="U155" s="18"/>
      <c r="V155" s="32"/>
      <c r="W155" s="19" t="s">
        <v>30</v>
      </c>
      <c r="X155" s="19"/>
      <c r="Y155" s="39"/>
      <c r="Z155" s="39"/>
      <c r="AA155" s="31" t="s">
        <v>691</v>
      </c>
    </row>
    <row r="156" spans="2:27" x14ac:dyDescent="0.25">
      <c r="B156" s="81">
        <v>8</v>
      </c>
      <c r="C156" s="25" t="s">
        <v>263</v>
      </c>
      <c r="D156" s="26">
        <v>71</v>
      </c>
      <c r="E156" s="27" t="s">
        <v>59</v>
      </c>
      <c r="F156" s="256" t="s">
        <v>719</v>
      </c>
      <c r="G156" s="13"/>
      <c r="H156" s="14"/>
      <c r="I156" s="14"/>
      <c r="J156" s="17" t="s">
        <v>30</v>
      </c>
      <c r="K156" s="17"/>
      <c r="L156" s="17"/>
      <c r="M156" s="17"/>
      <c r="N156" s="15"/>
      <c r="O156" s="15"/>
      <c r="P156" s="15"/>
      <c r="Q156" s="28" t="s">
        <v>30</v>
      </c>
      <c r="R156" s="28"/>
      <c r="S156" s="16"/>
      <c r="T156" s="18"/>
      <c r="U156" s="18"/>
      <c r="V156" s="32"/>
      <c r="W156" s="19" t="s">
        <v>30</v>
      </c>
      <c r="X156" s="19"/>
      <c r="Y156" s="39"/>
      <c r="Z156" s="39"/>
      <c r="AA156" s="31" t="s">
        <v>60</v>
      </c>
    </row>
    <row r="157" spans="2:27" x14ac:dyDescent="0.25">
      <c r="B157" s="81">
        <v>8</v>
      </c>
      <c r="C157" s="25" t="s">
        <v>263</v>
      </c>
      <c r="D157" s="26">
        <v>71</v>
      </c>
      <c r="E157" s="27" t="s">
        <v>61</v>
      </c>
      <c r="F157" s="54" t="s">
        <v>322</v>
      </c>
      <c r="G157" s="13"/>
      <c r="H157" s="14"/>
      <c r="I157" s="14"/>
      <c r="J157" s="17"/>
      <c r="K157" s="17"/>
      <c r="L157" s="17"/>
      <c r="M157" s="17"/>
      <c r="N157" s="15"/>
      <c r="O157" s="15"/>
      <c r="P157" s="15"/>
      <c r="Q157" s="28"/>
      <c r="R157" s="28"/>
      <c r="S157" s="16"/>
      <c r="T157" s="18" t="s">
        <v>30</v>
      </c>
      <c r="U157" s="18"/>
      <c r="V157" s="32"/>
      <c r="W157" s="19"/>
      <c r="X157" s="19"/>
      <c r="Y157" s="39"/>
      <c r="Z157" s="39"/>
      <c r="AA157" s="31" t="s">
        <v>62</v>
      </c>
    </row>
    <row r="158" spans="2:27" x14ac:dyDescent="0.25">
      <c r="B158" s="81">
        <v>8</v>
      </c>
      <c r="C158" s="25" t="s">
        <v>264</v>
      </c>
      <c r="D158" s="26">
        <v>72</v>
      </c>
      <c r="E158" s="27" t="s">
        <v>373</v>
      </c>
      <c r="F158" s="54" t="s">
        <v>322</v>
      </c>
      <c r="G158" s="13"/>
      <c r="H158" s="14"/>
      <c r="I158" s="14"/>
      <c r="J158" s="17"/>
      <c r="K158" s="17"/>
      <c r="L158" s="17"/>
      <c r="M158" s="17"/>
      <c r="N158" s="15"/>
      <c r="O158" s="15"/>
      <c r="P158" s="15"/>
      <c r="Q158" s="28"/>
      <c r="R158" s="28"/>
      <c r="S158" s="16" t="s">
        <v>30</v>
      </c>
      <c r="T158" s="18"/>
      <c r="U158" s="18"/>
      <c r="V158" s="32"/>
      <c r="W158" s="19"/>
      <c r="X158" s="19"/>
      <c r="Y158" s="39"/>
      <c r="Z158" s="39"/>
      <c r="AA158" s="31" t="s">
        <v>380</v>
      </c>
    </row>
    <row r="159" spans="2:27" ht="38.25" x14ac:dyDescent="0.25">
      <c r="B159" s="81">
        <v>8</v>
      </c>
      <c r="C159" s="25" t="s">
        <v>264</v>
      </c>
      <c r="D159" s="26">
        <v>72</v>
      </c>
      <c r="E159" s="27" t="s">
        <v>78</v>
      </c>
      <c r="F159" s="54" t="s">
        <v>322</v>
      </c>
      <c r="G159" s="13"/>
      <c r="H159" s="14"/>
      <c r="I159" s="14"/>
      <c r="J159" s="17" t="s">
        <v>30</v>
      </c>
      <c r="K159" s="17"/>
      <c r="L159" s="17"/>
      <c r="M159" s="17"/>
      <c r="N159" s="15"/>
      <c r="O159" s="15" t="s">
        <v>30</v>
      </c>
      <c r="P159" s="15" t="s">
        <v>30</v>
      </c>
      <c r="Q159" s="28"/>
      <c r="R159" s="28"/>
      <c r="S159" s="16"/>
      <c r="T159" s="18" t="s">
        <v>30</v>
      </c>
      <c r="U159" s="18" t="s">
        <v>30</v>
      </c>
      <c r="V159" s="32"/>
      <c r="W159" s="19"/>
      <c r="X159" s="19"/>
      <c r="Y159" s="39"/>
      <c r="Z159" s="39"/>
      <c r="AA159" s="31" t="s">
        <v>302</v>
      </c>
    </row>
    <row r="160" spans="2:27" x14ac:dyDescent="0.25">
      <c r="B160" s="81">
        <v>8</v>
      </c>
      <c r="C160" s="25" t="s">
        <v>263</v>
      </c>
      <c r="D160" s="26">
        <v>73</v>
      </c>
      <c r="E160" s="27" t="s">
        <v>58</v>
      </c>
      <c r="F160" s="54" t="s">
        <v>322</v>
      </c>
      <c r="G160" s="13"/>
      <c r="H160" s="14"/>
      <c r="I160" s="14"/>
      <c r="J160" s="17"/>
      <c r="K160" s="17"/>
      <c r="L160" s="17"/>
      <c r="M160" s="17"/>
      <c r="N160" s="15"/>
      <c r="O160" s="15"/>
      <c r="P160" s="15"/>
      <c r="Q160" s="28"/>
      <c r="R160" s="28"/>
      <c r="S160" s="16"/>
      <c r="T160" s="18"/>
      <c r="U160" s="18"/>
      <c r="V160" s="32"/>
      <c r="W160" s="19"/>
      <c r="X160" s="19" t="s">
        <v>30</v>
      </c>
      <c r="Y160" s="39"/>
      <c r="Z160" s="39"/>
      <c r="AA160" s="31" t="s">
        <v>234</v>
      </c>
    </row>
    <row r="161" spans="2:27" ht="15.75" thickBot="1" x14ac:dyDescent="0.3">
      <c r="B161" s="302">
        <v>8</v>
      </c>
      <c r="C161" s="303" t="s">
        <v>57</v>
      </c>
      <c r="D161" s="304" t="s">
        <v>36</v>
      </c>
      <c r="E161" s="305" t="s">
        <v>84</v>
      </c>
      <c r="F161" s="306"/>
      <c r="G161" s="307"/>
      <c r="H161" s="308"/>
      <c r="I161" s="308"/>
      <c r="J161" s="309"/>
      <c r="K161" s="309"/>
      <c r="L161" s="309"/>
      <c r="M161" s="309"/>
      <c r="N161" s="310"/>
      <c r="O161" s="310"/>
      <c r="P161" s="310"/>
      <c r="Q161" s="311"/>
      <c r="R161" s="311" t="s">
        <v>30</v>
      </c>
      <c r="S161" s="312"/>
      <c r="T161" s="313"/>
      <c r="U161" s="313"/>
      <c r="V161" s="314"/>
      <c r="W161" s="315"/>
      <c r="X161" s="315"/>
      <c r="Y161" s="316"/>
      <c r="Z161" s="316"/>
      <c r="AA161" s="317" t="s">
        <v>514</v>
      </c>
    </row>
    <row r="162" spans="2:27" x14ac:dyDescent="0.25">
      <c r="B162" s="318">
        <v>9</v>
      </c>
      <c r="C162" s="319" t="s">
        <v>2</v>
      </c>
      <c r="D162" s="320">
        <v>2</v>
      </c>
      <c r="E162" s="321" t="s">
        <v>362</v>
      </c>
      <c r="F162" s="322" t="s">
        <v>322</v>
      </c>
      <c r="G162" s="323"/>
      <c r="H162" s="324"/>
      <c r="I162" s="324"/>
      <c r="J162" s="325"/>
      <c r="K162" s="325"/>
      <c r="L162" s="325"/>
      <c r="M162" s="325"/>
      <c r="N162" s="326" t="s">
        <v>30</v>
      </c>
      <c r="O162" s="326"/>
      <c r="P162" s="326"/>
      <c r="Q162" s="327"/>
      <c r="R162" s="327"/>
      <c r="S162" s="328"/>
      <c r="T162" s="329"/>
      <c r="U162" s="329"/>
      <c r="V162" s="330"/>
      <c r="W162" s="331"/>
      <c r="X162" s="331"/>
      <c r="Y162" s="332"/>
      <c r="Z162" s="332"/>
      <c r="AA162" s="333" t="s">
        <v>360</v>
      </c>
    </row>
    <row r="163" spans="2:27" x14ac:dyDescent="0.25">
      <c r="B163" s="82">
        <v>9</v>
      </c>
      <c r="C163" s="25" t="s">
        <v>2</v>
      </c>
      <c r="D163" s="26">
        <v>10</v>
      </c>
      <c r="E163" s="27" t="s">
        <v>40</v>
      </c>
      <c r="F163" s="64" t="s">
        <v>317</v>
      </c>
      <c r="G163" s="13"/>
      <c r="H163" s="14"/>
      <c r="I163" s="14"/>
      <c r="J163" s="17"/>
      <c r="K163" s="17"/>
      <c r="L163" s="17"/>
      <c r="M163" s="17"/>
      <c r="N163" s="15"/>
      <c r="O163" s="15"/>
      <c r="P163" s="15"/>
      <c r="Q163" s="28"/>
      <c r="R163" s="28"/>
      <c r="S163" s="16"/>
      <c r="T163" s="18" t="s">
        <v>30</v>
      </c>
      <c r="U163" s="18" t="s">
        <v>30</v>
      </c>
      <c r="V163" s="32"/>
      <c r="W163" s="19"/>
      <c r="X163" s="19"/>
      <c r="Y163" s="39"/>
      <c r="Z163" s="39"/>
      <c r="AA163" s="31" t="s">
        <v>41</v>
      </c>
    </row>
    <row r="164" spans="2:27" ht="25.5" x14ac:dyDescent="0.25">
      <c r="B164" s="82">
        <v>9</v>
      </c>
      <c r="C164" s="25" t="s">
        <v>2</v>
      </c>
      <c r="D164" s="26">
        <v>21</v>
      </c>
      <c r="E164" s="27" t="s">
        <v>5</v>
      </c>
      <c r="F164" s="54" t="s">
        <v>322</v>
      </c>
      <c r="G164" s="13"/>
      <c r="H164" s="14"/>
      <c r="I164" s="14"/>
      <c r="J164" s="17" t="s">
        <v>30</v>
      </c>
      <c r="K164" s="17"/>
      <c r="L164" s="17"/>
      <c r="M164" s="17"/>
      <c r="N164" s="15"/>
      <c r="O164" s="15"/>
      <c r="P164" s="15"/>
      <c r="Q164" s="28"/>
      <c r="R164" s="28"/>
      <c r="S164" s="16"/>
      <c r="T164" s="18" t="s">
        <v>30</v>
      </c>
      <c r="U164" s="18"/>
      <c r="V164" s="32"/>
      <c r="W164" s="19" t="s">
        <v>30</v>
      </c>
      <c r="X164" s="19"/>
      <c r="Y164" s="39"/>
      <c r="Z164" s="39"/>
      <c r="AA164" s="31" t="s">
        <v>6</v>
      </c>
    </row>
    <row r="165" spans="2:27" x14ac:dyDescent="0.25">
      <c r="B165" s="82">
        <v>9</v>
      </c>
      <c r="C165" s="25" t="s">
        <v>2</v>
      </c>
      <c r="D165" s="26">
        <v>21</v>
      </c>
      <c r="E165" s="27" t="s">
        <v>500</v>
      </c>
      <c r="F165" s="256" t="s">
        <v>833</v>
      </c>
      <c r="G165" s="13"/>
      <c r="H165" s="14"/>
      <c r="I165" s="14"/>
      <c r="J165" s="17"/>
      <c r="K165" s="17"/>
      <c r="L165" s="17"/>
      <c r="M165" s="17"/>
      <c r="N165" s="15"/>
      <c r="O165" s="15"/>
      <c r="P165" s="15"/>
      <c r="Q165" s="28"/>
      <c r="R165" s="28"/>
      <c r="S165" s="16" t="s">
        <v>30</v>
      </c>
      <c r="T165" s="18"/>
      <c r="U165" s="18"/>
      <c r="V165" s="32"/>
      <c r="W165" s="19"/>
      <c r="X165" s="19"/>
      <c r="Y165" s="39"/>
      <c r="Z165" s="39"/>
      <c r="AA165" s="31" t="s">
        <v>424</v>
      </c>
    </row>
    <row r="166" spans="2:27" ht="27.75" x14ac:dyDescent="0.25">
      <c r="B166" s="82">
        <v>9</v>
      </c>
      <c r="C166" s="25" t="s">
        <v>2</v>
      </c>
      <c r="D166" s="26">
        <v>21</v>
      </c>
      <c r="E166" s="27" t="s">
        <v>11</v>
      </c>
      <c r="F166" s="54" t="s">
        <v>322</v>
      </c>
      <c r="G166" s="13"/>
      <c r="H166" s="14"/>
      <c r="I166" s="14"/>
      <c r="J166" s="17"/>
      <c r="K166" s="17"/>
      <c r="L166" s="17" t="s">
        <v>30</v>
      </c>
      <c r="M166" s="17"/>
      <c r="N166" s="15"/>
      <c r="O166" s="15"/>
      <c r="P166" s="15"/>
      <c r="Q166" s="28"/>
      <c r="R166" s="28" t="s">
        <v>30</v>
      </c>
      <c r="S166" s="16"/>
      <c r="T166" s="18" t="s">
        <v>30</v>
      </c>
      <c r="U166" s="18"/>
      <c r="V166" s="32"/>
      <c r="W166" s="19"/>
      <c r="X166" s="19"/>
      <c r="Y166" s="39"/>
      <c r="Z166" s="39"/>
      <c r="AA166" s="31" t="s">
        <v>343</v>
      </c>
    </row>
    <row r="167" spans="2:27" x14ac:dyDescent="0.25">
      <c r="B167" s="82">
        <v>9</v>
      </c>
      <c r="C167" s="25" t="s">
        <v>2</v>
      </c>
      <c r="D167" s="26">
        <v>21</v>
      </c>
      <c r="E167" s="27" t="s">
        <v>596</v>
      </c>
      <c r="F167" s="54" t="s">
        <v>322</v>
      </c>
      <c r="G167" s="13"/>
      <c r="H167" s="14"/>
      <c r="I167" s="14"/>
      <c r="J167" s="17"/>
      <c r="K167" s="17"/>
      <c r="L167" s="17"/>
      <c r="M167" s="17"/>
      <c r="N167" s="15"/>
      <c r="O167" s="15"/>
      <c r="P167" s="15"/>
      <c r="Q167" s="28"/>
      <c r="R167" s="28"/>
      <c r="S167" s="16" t="s">
        <v>30</v>
      </c>
      <c r="T167" s="18"/>
      <c r="U167" s="18"/>
      <c r="V167" s="32"/>
      <c r="W167" s="19"/>
      <c r="X167" s="19"/>
      <c r="Y167" s="39"/>
      <c r="Z167" s="39"/>
      <c r="AA167" s="31" t="s">
        <v>425</v>
      </c>
    </row>
    <row r="168" spans="2:27" ht="25.5" x14ac:dyDescent="0.25">
      <c r="B168" s="82">
        <v>9</v>
      </c>
      <c r="C168" s="25" t="s">
        <v>2</v>
      </c>
      <c r="D168" s="26">
        <v>21</v>
      </c>
      <c r="E168" s="27" t="s">
        <v>416</v>
      </c>
      <c r="F168" s="54" t="s">
        <v>322</v>
      </c>
      <c r="G168" s="13"/>
      <c r="H168" s="14"/>
      <c r="I168" s="14"/>
      <c r="J168" s="17"/>
      <c r="K168" s="17"/>
      <c r="L168" s="17"/>
      <c r="M168" s="17"/>
      <c r="N168" s="15"/>
      <c r="O168" s="15"/>
      <c r="P168" s="15"/>
      <c r="Q168" s="28"/>
      <c r="R168" s="28"/>
      <c r="S168" s="16" t="s">
        <v>30</v>
      </c>
      <c r="T168" s="18"/>
      <c r="U168" s="18"/>
      <c r="V168" s="32"/>
      <c r="W168" s="19"/>
      <c r="X168" s="19"/>
      <c r="Y168" s="39"/>
      <c r="Z168" s="39"/>
      <c r="AA168" s="31" t="s">
        <v>501</v>
      </c>
    </row>
    <row r="169" spans="2:27" ht="25.5" x14ac:dyDescent="0.25">
      <c r="B169" s="82">
        <v>9</v>
      </c>
      <c r="C169" s="25" t="s">
        <v>2</v>
      </c>
      <c r="D169" s="26">
        <v>21</v>
      </c>
      <c r="E169" s="27" t="s">
        <v>19</v>
      </c>
      <c r="F169" s="64" t="s">
        <v>317</v>
      </c>
      <c r="G169" s="13"/>
      <c r="H169" s="14"/>
      <c r="I169" s="14"/>
      <c r="J169" s="17" t="s">
        <v>30</v>
      </c>
      <c r="K169" s="17"/>
      <c r="L169" s="17"/>
      <c r="M169" s="17"/>
      <c r="N169" s="15"/>
      <c r="O169" s="15"/>
      <c r="P169" s="15"/>
      <c r="Q169" s="28"/>
      <c r="R169" s="28"/>
      <c r="S169" s="16" t="s">
        <v>30</v>
      </c>
      <c r="T169" s="18"/>
      <c r="U169" s="18"/>
      <c r="V169" s="32"/>
      <c r="W169" s="19"/>
      <c r="X169" s="19"/>
      <c r="Y169" s="39"/>
      <c r="Z169" s="39"/>
      <c r="AA169" s="31" t="s">
        <v>504</v>
      </c>
    </row>
    <row r="170" spans="2:27" x14ac:dyDescent="0.25">
      <c r="B170" s="82">
        <v>9</v>
      </c>
      <c r="C170" s="25" t="s">
        <v>2</v>
      </c>
      <c r="D170" s="26">
        <v>21</v>
      </c>
      <c r="E170" s="27" t="s">
        <v>418</v>
      </c>
      <c r="F170" s="54" t="s">
        <v>322</v>
      </c>
      <c r="G170" s="13"/>
      <c r="H170" s="14"/>
      <c r="I170" s="14"/>
      <c r="J170" s="17"/>
      <c r="K170" s="17"/>
      <c r="L170" s="17"/>
      <c r="M170" s="17"/>
      <c r="N170" s="15"/>
      <c r="O170" s="15"/>
      <c r="P170" s="15"/>
      <c r="Q170" s="28"/>
      <c r="R170" s="28"/>
      <c r="S170" s="16" t="s">
        <v>30</v>
      </c>
      <c r="T170" s="18"/>
      <c r="U170" s="18"/>
      <c r="V170" s="32"/>
      <c r="W170" s="19"/>
      <c r="X170" s="19"/>
      <c r="Y170" s="39"/>
      <c r="Z170" s="39"/>
      <c r="AA170" s="31" t="s">
        <v>502</v>
      </c>
    </row>
    <row r="171" spans="2:27" ht="40.5" x14ac:dyDescent="0.25">
      <c r="B171" s="82">
        <v>9</v>
      </c>
      <c r="C171" s="25" t="s">
        <v>2</v>
      </c>
      <c r="D171" s="26">
        <v>21</v>
      </c>
      <c r="E171" s="27" t="s">
        <v>31</v>
      </c>
      <c r="F171" s="256" t="s">
        <v>720</v>
      </c>
      <c r="G171" s="13" t="s">
        <v>30</v>
      </c>
      <c r="H171" s="14"/>
      <c r="I171" s="14"/>
      <c r="J171" s="17" t="s">
        <v>30</v>
      </c>
      <c r="K171" s="17"/>
      <c r="L171" s="17"/>
      <c r="M171" s="17"/>
      <c r="N171" s="15" t="s">
        <v>30</v>
      </c>
      <c r="O171" s="15" t="s">
        <v>30</v>
      </c>
      <c r="P171" s="15"/>
      <c r="Q171" s="28"/>
      <c r="R171" s="28" t="s">
        <v>30</v>
      </c>
      <c r="S171" s="16"/>
      <c r="T171" s="18" t="s">
        <v>30</v>
      </c>
      <c r="U171" s="18"/>
      <c r="V171" s="32"/>
      <c r="W171" s="19"/>
      <c r="X171" s="19"/>
      <c r="Y171" s="39"/>
      <c r="Z171" s="39"/>
      <c r="AA171" s="31" t="s">
        <v>344</v>
      </c>
    </row>
    <row r="172" spans="2:27" x14ac:dyDescent="0.25">
      <c r="B172" s="82">
        <v>9</v>
      </c>
      <c r="C172" s="25" t="s">
        <v>2</v>
      </c>
      <c r="D172" s="26">
        <v>21</v>
      </c>
      <c r="E172" s="27" t="s">
        <v>39</v>
      </c>
      <c r="F172" s="64" t="s">
        <v>317</v>
      </c>
      <c r="G172" s="13"/>
      <c r="H172" s="14"/>
      <c r="I172" s="14"/>
      <c r="J172" s="17"/>
      <c r="K172" s="17"/>
      <c r="L172" s="17"/>
      <c r="M172" s="17"/>
      <c r="N172" s="15"/>
      <c r="O172" s="15"/>
      <c r="P172" s="15"/>
      <c r="Q172" s="28"/>
      <c r="R172" s="28"/>
      <c r="S172" s="16"/>
      <c r="T172" s="18"/>
      <c r="U172" s="18"/>
      <c r="V172" s="32"/>
      <c r="W172" s="19"/>
      <c r="X172" s="19"/>
      <c r="Y172" s="39" t="s">
        <v>30</v>
      </c>
      <c r="Z172" s="39" t="s">
        <v>30</v>
      </c>
      <c r="AA172" s="31" t="s">
        <v>267</v>
      </c>
    </row>
    <row r="173" spans="2:27" x14ac:dyDescent="0.25">
      <c r="B173" s="82">
        <v>9</v>
      </c>
      <c r="C173" s="25" t="s">
        <v>2</v>
      </c>
      <c r="D173" s="26">
        <v>21</v>
      </c>
      <c r="E173" s="27" t="s">
        <v>419</v>
      </c>
      <c r="F173" s="54" t="s">
        <v>322</v>
      </c>
      <c r="G173" s="13"/>
      <c r="H173" s="14"/>
      <c r="I173" s="14"/>
      <c r="J173" s="17"/>
      <c r="K173" s="17"/>
      <c r="L173" s="17"/>
      <c r="M173" s="17"/>
      <c r="N173" s="15"/>
      <c r="O173" s="15"/>
      <c r="P173" s="15"/>
      <c r="Q173" s="28"/>
      <c r="R173" s="28"/>
      <c r="S173" s="16" t="s">
        <v>30</v>
      </c>
      <c r="T173" s="18"/>
      <c r="U173" s="18"/>
      <c r="V173" s="32"/>
      <c r="W173" s="19"/>
      <c r="X173" s="19"/>
      <c r="Y173" s="39"/>
      <c r="Z173" s="39"/>
      <c r="AA173" s="31" t="s">
        <v>503</v>
      </c>
    </row>
    <row r="174" spans="2:27" x14ac:dyDescent="0.25">
      <c r="B174" s="82">
        <v>9</v>
      </c>
      <c r="C174" s="25" t="s">
        <v>2</v>
      </c>
      <c r="D174" s="26">
        <v>21</v>
      </c>
      <c r="E174" s="27" t="s">
        <v>262</v>
      </c>
      <c r="F174" s="256" t="s">
        <v>744</v>
      </c>
      <c r="G174" s="13"/>
      <c r="H174" s="14"/>
      <c r="I174" s="14"/>
      <c r="J174" s="17" t="s">
        <v>30</v>
      </c>
      <c r="K174" s="17"/>
      <c r="L174" s="17"/>
      <c r="M174" s="17"/>
      <c r="N174" s="15"/>
      <c r="O174" s="15" t="s">
        <v>30</v>
      </c>
      <c r="P174" s="15"/>
      <c r="Q174" s="28"/>
      <c r="R174" s="28"/>
      <c r="S174" s="16"/>
      <c r="T174" s="18"/>
      <c r="U174" s="18"/>
      <c r="V174" s="32"/>
      <c r="W174" s="19"/>
      <c r="X174" s="19"/>
      <c r="Y174" s="39"/>
      <c r="Z174" s="39"/>
      <c r="AA174" s="31" t="s">
        <v>745</v>
      </c>
    </row>
    <row r="175" spans="2:27" x14ac:dyDescent="0.25">
      <c r="B175" s="82">
        <v>9</v>
      </c>
      <c r="C175" s="25" t="s">
        <v>2</v>
      </c>
      <c r="D175" s="26">
        <v>21</v>
      </c>
      <c r="E175" s="27" t="s">
        <v>422</v>
      </c>
      <c r="F175" s="54" t="s">
        <v>322</v>
      </c>
      <c r="G175" s="13"/>
      <c r="H175" s="14"/>
      <c r="I175" s="14"/>
      <c r="J175" s="17"/>
      <c r="K175" s="17"/>
      <c r="L175" s="17"/>
      <c r="M175" s="17"/>
      <c r="N175" s="15"/>
      <c r="O175" s="15"/>
      <c r="P175" s="15"/>
      <c r="Q175" s="28"/>
      <c r="R175" s="28"/>
      <c r="S175" s="16" t="s">
        <v>30</v>
      </c>
      <c r="T175" s="18"/>
      <c r="U175" s="18"/>
      <c r="V175" s="32"/>
      <c r="W175" s="19"/>
      <c r="X175" s="19"/>
      <c r="Y175" s="39"/>
      <c r="Z175" s="39"/>
      <c r="AA175" s="31" t="s">
        <v>429</v>
      </c>
    </row>
    <row r="176" spans="2:27" x14ac:dyDescent="0.25">
      <c r="B176" s="82">
        <v>9</v>
      </c>
      <c r="C176" s="25" t="s">
        <v>2</v>
      </c>
      <c r="D176" s="26">
        <v>21</v>
      </c>
      <c r="E176" s="27" t="s">
        <v>421</v>
      </c>
      <c r="F176" s="54" t="s">
        <v>322</v>
      </c>
      <c r="G176" s="13"/>
      <c r="H176" s="14"/>
      <c r="I176" s="14"/>
      <c r="J176" s="17"/>
      <c r="K176" s="17"/>
      <c r="L176" s="17"/>
      <c r="M176" s="17"/>
      <c r="N176" s="15"/>
      <c r="O176" s="15"/>
      <c r="P176" s="15"/>
      <c r="Q176" s="28"/>
      <c r="R176" s="28"/>
      <c r="S176" s="16" t="s">
        <v>30</v>
      </c>
      <c r="T176" s="18"/>
      <c r="U176" s="18"/>
      <c r="V176" s="32"/>
      <c r="W176" s="19"/>
      <c r="X176" s="19"/>
      <c r="Y176" s="39"/>
      <c r="Z176" s="39"/>
      <c r="AA176" s="31" t="s">
        <v>427</v>
      </c>
    </row>
    <row r="177" spans="2:27" x14ac:dyDescent="0.25">
      <c r="B177" s="82">
        <v>9</v>
      </c>
      <c r="C177" s="25" t="s">
        <v>2</v>
      </c>
      <c r="D177" s="26">
        <v>25</v>
      </c>
      <c r="E177" s="27" t="s">
        <v>445</v>
      </c>
      <c r="F177" s="54" t="s">
        <v>322</v>
      </c>
      <c r="G177" s="13"/>
      <c r="H177" s="14"/>
      <c r="I177" s="14"/>
      <c r="J177" s="17"/>
      <c r="K177" s="17"/>
      <c r="L177" s="17"/>
      <c r="M177" s="17"/>
      <c r="N177" s="15"/>
      <c r="O177" s="15"/>
      <c r="P177" s="15"/>
      <c r="Q177" s="28"/>
      <c r="R177" s="28"/>
      <c r="S177" s="16" t="s">
        <v>30</v>
      </c>
      <c r="T177" s="18"/>
      <c r="U177" s="18"/>
      <c r="V177" s="32"/>
      <c r="W177" s="19"/>
      <c r="X177" s="19"/>
      <c r="Y177" s="39"/>
      <c r="Z177" s="39"/>
      <c r="AA177" s="31" t="s">
        <v>431</v>
      </c>
    </row>
    <row r="178" spans="2:27" x14ac:dyDescent="0.25">
      <c r="B178" s="82">
        <v>9</v>
      </c>
      <c r="C178" s="25" t="s">
        <v>2</v>
      </c>
      <c r="D178" s="26">
        <v>25</v>
      </c>
      <c r="E178" s="27" t="s">
        <v>444</v>
      </c>
      <c r="F178" s="54" t="s">
        <v>322</v>
      </c>
      <c r="G178" s="13"/>
      <c r="H178" s="14"/>
      <c r="I178" s="14"/>
      <c r="J178" s="17"/>
      <c r="K178" s="17"/>
      <c r="L178" s="17"/>
      <c r="M178" s="17"/>
      <c r="N178" s="15"/>
      <c r="O178" s="15"/>
      <c r="P178" s="15"/>
      <c r="Q178" s="28"/>
      <c r="R178" s="28"/>
      <c r="S178" s="16" t="s">
        <v>30</v>
      </c>
      <c r="T178" s="18"/>
      <c r="U178" s="18"/>
      <c r="V178" s="32"/>
      <c r="W178" s="19"/>
      <c r="X178" s="19"/>
      <c r="Y178" s="39"/>
      <c r="Z178" s="39"/>
      <c r="AA178" s="31" t="s">
        <v>432</v>
      </c>
    </row>
    <row r="179" spans="2:27" x14ac:dyDescent="0.25">
      <c r="B179" s="82">
        <v>9</v>
      </c>
      <c r="C179" s="25" t="s">
        <v>2</v>
      </c>
      <c r="D179" s="26">
        <v>25</v>
      </c>
      <c r="E179" s="27" t="s">
        <v>506</v>
      </c>
      <c r="F179" s="54" t="s">
        <v>322</v>
      </c>
      <c r="G179" s="13"/>
      <c r="H179" s="14"/>
      <c r="I179" s="14"/>
      <c r="J179" s="17"/>
      <c r="K179" s="17"/>
      <c r="L179" s="17"/>
      <c r="M179" s="17"/>
      <c r="N179" s="15"/>
      <c r="O179" s="15"/>
      <c r="P179" s="15"/>
      <c r="Q179" s="28"/>
      <c r="R179" s="28"/>
      <c r="S179" s="16" t="s">
        <v>30</v>
      </c>
      <c r="T179" s="18"/>
      <c r="U179" s="18"/>
      <c r="V179" s="32"/>
      <c r="W179" s="19"/>
      <c r="X179" s="19"/>
      <c r="Y179" s="39"/>
      <c r="Z179" s="39"/>
      <c r="AA179" s="31" t="s">
        <v>433</v>
      </c>
    </row>
    <row r="180" spans="2:27" x14ac:dyDescent="0.25">
      <c r="B180" s="82">
        <v>9</v>
      </c>
      <c r="C180" s="25" t="s">
        <v>2</v>
      </c>
      <c r="D180" s="26">
        <v>25</v>
      </c>
      <c r="E180" s="27" t="s">
        <v>9</v>
      </c>
      <c r="F180" s="54" t="s">
        <v>322</v>
      </c>
      <c r="G180" s="13"/>
      <c r="H180" s="14"/>
      <c r="I180" s="14"/>
      <c r="J180" s="17"/>
      <c r="K180" s="17"/>
      <c r="L180" s="17"/>
      <c r="M180" s="17"/>
      <c r="N180" s="15"/>
      <c r="O180" s="15"/>
      <c r="P180" s="15"/>
      <c r="Q180" s="28"/>
      <c r="R180" s="28"/>
      <c r="S180" s="16" t="s">
        <v>30</v>
      </c>
      <c r="T180" s="18"/>
      <c r="U180" s="18"/>
      <c r="V180" s="32"/>
      <c r="W180" s="19"/>
      <c r="X180" s="19"/>
      <c r="Y180" s="39"/>
      <c r="Z180" s="39" t="s">
        <v>30</v>
      </c>
      <c r="AA180" s="31" t="s">
        <v>507</v>
      </c>
    </row>
    <row r="181" spans="2:27" x14ac:dyDescent="0.25">
      <c r="B181" s="82">
        <v>9</v>
      </c>
      <c r="C181" s="25" t="s">
        <v>2</v>
      </c>
      <c r="D181" s="26">
        <v>25</v>
      </c>
      <c r="E181" s="27" t="s">
        <v>442</v>
      </c>
      <c r="F181" s="54" t="s">
        <v>322</v>
      </c>
      <c r="G181" s="13"/>
      <c r="H181" s="14"/>
      <c r="I181" s="14"/>
      <c r="J181" s="17"/>
      <c r="K181" s="17"/>
      <c r="L181" s="17"/>
      <c r="M181" s="17"/>
      <c r="N181" s="15"/>
      <c r="O181" s="15"/>
      <c r="P181" s="15"/>
      <c r="Q181" s="28"/>
      <c r="R181" s="28"/>
      <c r="S181" s="16" t="s">
        <v>30</v>
      </c>
      <c r="T181" s="18"/>
      <c r="U181" s="18"/>
      <c r="V181" s="32"/>
      <c r="W181" s="19"/>
      <c r="X181" s="19"/>
      <c r="Y181" s="39"/>
      <c r="Z181" s="39"/>
      <c r="AA181" s="31" t="s">
        <v>431</v>
      </c>
    </row>
    <row r="182" spans="2:27" ht="25.5" x14ac:dyDescent="0.25">
      <c r="B182" s="82">
        <v>9</v>
      </c>
      <c r="C182" s="25" t="s">
        <v>2</v>
      </c>
      <c r="D182" s="26">
        <v>25</v>
      </c>
      <c r="E182" s="27" t="s">
        <v>35</v>
      </c>
      <c r="F182" s="54" t="s">
        <v>322</v>
      </c>
      <c r="G182" s="13"/>
      <c r="H182" s="14"/>
      <c r="I182" s="14"/>
      <c r="J182" s="17"/>
      <c r="K182" s="17"/>
      <c r="L182" s="17"/>
      <c r="M182" s="17"/>
      <c r="N182" s="15"/>
      <c r="O182" s="15"/>
      <c r="P182" s="15" t="s">
        <v>30</v>
      </c>
      <c r="Q182" s="28"/>
      <c r="R182" s="28"/>
      <c r="S182" s="16"/>
      <c r="T182" s="18" t="s">
        <v>30</v>
      </c>
      <c r="U182" s="18" t="s">
        <v>30</v>
      </c>
      <c r="V182" s="32"/>
      <c r="W182" s="19"/>
      <c r="X182" s="19"/>
      <c r="Y182" s="39" t="s">
        <v>30</v>
      </c>
      <c r="Z182" s="39"/>
      <c r="AA182" s="31" t="s">
        <v>37</v>
      </c>
    </row>
    <row r="183" spans="2:27" x14ac:dyDescent="0.25">
      <c r="B183" s="82">
        <v>9</v>
      </c>
      <c r="C183" s="25" t="s">
        <v>2</v>
      </c>
      <c r="D183" s="26">
        <v>25</v>
      </c>
      <c r="E183" s="27" t="s">
        <v>441</v>
      </c>
      <c r="F183" s="256" t="s">
        <v>833</v>
      </c>
      <c r="G183" s="13"/>
      <c r="H183" s="14"/>
      <c r="I183" s="14"/>
      <c r="J183" s="17"/>
      <c r="K183" s="17"/>
      <c r="L183" s="17"/>
      <c r="M183" s="17"/>
      <c r="N183" s="15"/>
      <c r="O183" s="15"/>
      <c r="P183" s="15"/>
      <c r="Q183" s="28"/>
      <c r="R183" s="28"/>
      <c r="S183" s="16" t="s">
        <v>30</v>
      </c>
      <c r="T183" s="18"/>
      <c r="U183" s="18"/>
      <c r="V183" s="32"/>
      <c r="W183" s="19"/>
      <c r="X183" s="19"/>
      <c r="Y183" s="39"/>
      <c r="Z183" s="39"/>
      <c r="AA183" s="31" t="s">
        <v>435</v>
      </c>
    </row>
    <row r="184" spans="2:27" x14ac:dyDescent="0.25">
      <c r="B184" s="82">
        <v>9</v>
      </c>
      <c r="C184" s="25" t="s">
        <v>2</v>
      </c>
      <c r="D184" s="26">
        <v>25</v>
      </c>
      <c r="E184" s="27" t="s">
        <v>508</v>
      </c>
      <c r="F184" s="256" t="s">
        <v>833</v>
      </c>
      <c r="G184" s="13"/>
      <c r="H184" s="14"/>
      <c r="I184" s="14"/>
      <c r="J184" s="17"/>
      <c r="K184" s="17"/>
      <c r="L184" s="17"/>
      <c r="M184" s="17"/>
      <c r="N184" s="15"/>
      <c r="O184" s="15"/>
      <c r="P184" s="15"/>
      <c r="Q184" s="28"/>
      <c r="R184" s="28"/>
      <c r="S184" s="16" t="s">
        <v>30</v>
      </c>
      <c r="T184" s="18"/>
      <c r="U184" s="18"/>
      <c r="V184" s="32"/>
      <c r="W184" s="19"/>
      <c r="X184" s="19"/>
      <c r="Y184" s="39"/>
      <c r="Z184" s="39"/>
      <c r="AA184" s="31" t="s">
        <v>436</v>
      </c>
    </row>
    <row r="185" spans="2:27" x14ac:dyDescent="0.25">
      <c r="B185" s="82">
        <v>9</v>
      </c>
      <c r="C185" s="25" t="s">
        <v>2</v>
      </c>
      <c r="D185" s="26">
        <v>25</v>
      </c>
      <c r="E185" s="27" t="s">
        <v>440</v>
      </c>
      <c r="F185" s="256" t="s">
        <v>833</v>
      </c>
      <c r="G185" s="13"/>
      <c r="H185" s="14"/>
      <c r="I185" s="14"/>
      <c r="J185" s="17"/>
      <c r="K185" s="17"/>
      <c r="L185" s="17"/>
      <c r="M185" s="17"/>
      <c r="N185" s="15"/>
      <c r="O185" s="15"/>
      <c r="P185" s="15"/>
      <c r="Q185" s="28"/>
      <c r="R185" s="28"/>
      <c r="S185" s="16" t="s">
        <v>30</v>
      </c>
      <c r="T185" s="18"/>
      <c r="U185" s="18"/>
      <c r="V185" s="32"/>
      <c r="W185" s="19"/>
      <c r="X185" s="19"/>
      <c r="Y185" s="39"/>
      <c r="Z185" s="39"/>
      <c r="AA185" s="31" t="s">
        <v>437</v>
      </c>
    </row>
    <row r="186" spans="2:27" x14ac:dyDescent="0.25">
      <c r="B186" s="82">
        <v>9</v>
      </c>
      <c r="C186" s="25" t="s">
        <v>2</v>
      </c>
      <c r="D186" s="26">
        <v>25</v>
      </c>
      <c r="E186" s="27" t="s">
        <v>449</v>
      </c>
      <c r="F186" s="256" t="s">
        <v>833</v>
      </c>
      <c r="G186" s="13"/>
      <c r="H186" s="14"/>
      <c r="I186" s="14"/>
      <c r="J186" s="17"/>
      <c r="K186" s="17"/>
      <c r="L186" s="17"/>
      <c r="M186" s="17"/>
      <c r="N186" s="15"/>
      <c r="O186" s="15"/>
      <c r="P186" s="15"/>
      <c r="Q186" s="28"/>
      <c r="R186" s="28"/>
      <c r="S186" s="16" t="s">
        <v>30</v>
      </c>
      <c r="T186" s="18"/>
      <c r="U186" s="18"/>
      <c r="V186" s="32"/>
      <c r="W186" s="19"/>
      <c r="X186" s="19"/>
      <c r="Y186" s="39"/>
      <c r="Z186" s="39"/>
      <c r="AA186" s="31" t="s">
        <v>447</v>
      </c>
    </row>
    <row r="187" spans="2:27" x14ac:dyDescent="0.25">
      <c r="B187" s="82">
        <v>9</v>
      </c>
      <c r="C187" s="25" t="s">
        <v>2</v>
      </c>
      <c r="D187" s="26">
        <v>25</v>
      </c>
      <c r="E187" s="27" t="s">
        <v>439</v>
      </c>
      <c r="F187" s="256" t="s">
        <v>833</v>
      </c>
      <c r="G187" s="13"/>
      <c r="H187" s="14"/>
      <c r="I187" s="14"/>
      <c r="J187" s="17"/>
      <c r="K187" s="17"/>
      <c r="L187" s="17"/>
      <c r="M187" s="17"/>
      <c r="N187" s="15"/>
      <c r="O187" s="15"/>
      <c r="P187" s="15"/>
      <c r="Q187" s="28"/>
      <c r="R187" s="28"/>
      <c r="S187" s="16" t="s">
        <v>30</v>
      </c>
      <c r="T187" s="18"/>
      <c r="U187" s="18"/>
      <c r="V187" s="32"/>
      <c r="W187" s="19"/>
      <c r="X187" s="19"/>
      <c r="Y187" s="39"/>
      <c r="Z187" s="39"/>
      <c r="AA187" s="31" t="s">
        <v>438</v>
      </c>
    </row>
    <row r="188" spans="2:27" x14ac:dyDescent="0.25">
      <c r="B188" s="82">
        <v>9</v>
      </c>
      <c r="C188" s="25" t="s">
        <v>2</v>
      </c>
      <c r="D188" s="26">
        <v>25</v>
      </c>
      <c r="E188" s="27" t="s">
        <v>443</v>
      </c>
      <c r="F188" s="256" t="s">
        <v>833</v>
      </c>
      <c r="G188" s="13"/>
      <c r="H188" s="14"/>
      <c r="I188" s="14"/>
      <c r="J188" s="17"/>
      <c r="K188" s="17"/>
      <c r="L188" s="17"/>
      <c r="M188" s="17"/>
      <c r="N188" s="15"/>
      <c r="O188" s="15"/>
      <c r="P188" s="15"/>
      <c r="Q188" s="28"/>
      <c r="R188" s="28"/>
      <c r="S188" s="16" t="s">
        <v>30</v>
      </c>
      <c r="T188" s="18"/>
      <c r="U188" s="18"/>
      <c r="V188" s="32"/>
      <c r="W188" s="19"/>
      <c r="X188" s="19"/>
      <c r="Y188" s="39"/>
      <c r="Z188" s="39"/>
      <c r="AA188" s="31" t="s">
        <v>434</v>
      </c>
    </row>
    <row r="189" spans="2:27" x14ac:dyDescent="0.25">
      <c r="B189" s="82">
        <v>9</v>
      </c>
      <c r="C189" s="25" t="s">
        <v>2</v>
      </c>
      <c r="D189" s="26">
        <v>51</v>
      </c>
      <c r="E189" s="27" t="s">
        <v>358</v>
      </c>
      <c r="F189" s="83" t="s">
        <v>315</v>
      </c>
      <c r="G189" s="13"/>
      <c r="H189" s="14"/>
      <c r="I189" s="14"/>
      <c r="J189" s="17"/>
      <c r="K189" s="17"/>
      <c r="L189" s="17"/>
      <c r="M189" s="17"/>
      <c r="N189" s="15" t="s">
        <v>30</v>
      </c>
      <c r="O189" s="15"/>
      <c r="P189" s="15"/>
      <c r="Q189" s="28"/>
      <c r="R189" s="28"/>
      <c r="S189" s="16"/>
      <c r="T189" s="18"/>
      <c r="U189" s="18"/>
      <c r="V189" s="32"/>
      <c r="W189" s="19"/>
      <c r="X189" s="19"/>
      <c r="Y189" s="39"/>
      <c r="Z189" s="39"/>
      <c r="AA189" s="31" t="s">
        <v>360</v>
      </c>
    </row>
    <row r="190" spans="2:27" ht="25.5" x14ac:dyDescent="0.25">
      <c r="B190" s="82">
        <v>9</v>
      </c>
      <c r="C190" s="25" t="s">
        <v>2</v>
      </c>
      <c r="D190" s="26">
        <v>51</v>
      </c>
      <c r="E190" s="27" t="s">
        <v>29</v>
      </c>
      <c r="F190" s="64" t="s">
        <v>317</v>
      </c>
      <c r="G190" s="13"/>
      <c r="H190" s="14"/>
      <c r="I190" s="14"/>
      <c r="J190" s="17"/>
      <c r="K190" s="17"/>
      <c r="L190" s="17"/>
      <c r="M190" s="17"/>
      <c r="N190" s="15"/>
      <c r="O190" s="15"/>
      <c r="P190" s="15"/>
      <c r="Q190" s="28"/>
      <c r="R190" s="28"/>
      <c r="S190" s="16"/>
      <c r="T190" s="18" t="s">
        <v>30</v>
      </c>
      <c r="U190" s="18"/>
      <c r="V190" s="32"/>
      <c r="W190" s="19"/>
      <c r="X190" s="19"/>
      <c r="Y190" s="39"/>
      <c r="Z190" s="39"/>
      <c r="AA190" s="31" t="s">
        <v>28</v>
      </c>
    </row>
    <row r="191" spans="2:27" x14ac:dyDescent="0.25">
      <c r="B191" s="82">
        <v>9</v>
      </c>
      <c r="C191" s="25" t="s">
        <v>2</v>
      </c>
      <c r="D191" s="26">
        <v>51</v>
      </c>
      <c r="E191" s="27" t="s">
        <v>55</v>
      </c>
      <c r="F191" s="54" t="s">
        <v>322</v>
      </c>
      <c r="G191" s="13"/>
      <c r="H191" s="14"/>
      <c r="I191" s="14"/>
      <c r="J191" s="17"/>
      <c r="K191" s="17"/>
      <c r="L191" s="17"/>
      <c r="M191" s="17"/>
      <c r="N191" s="15"/>
      <c r="O191" s="15"/>
      <c r="P191" s="15" t="s">
        <v>30</v>
      </c>
      <c r="Q191" s="28"/>
      <c r="R191" s="28"/>
      <c r="S191" s="16"/>
      <c r="T191" s="18"/>
      <c r="U191" s="18"/>
      <c r="V191" s="32"/>
      <c r="W191" s="19"/>
      <c r="X191" s="19"/>
      <c r="Y191" s="39"/>
      <c r="Z191" s="39"/>
      <c r="AA191" s="31" t="s">
        <v>56</v>
      </c>
    </row>
    <row r="192" spans="2:27" x14ac:dyDescent="0.25">
      <c r="B192" s="82">
        <v>9</v>
      </c>
      <c r="C192" s="25" t="s">
        <v>2</v>
      </c>
      <c r="D192" s="26">
        <v>52</v>
      </c>
      <c r="E192" s="27" t="s">
        <v>10</v>
      </c>
      <c r="F192" s="54" t="s">
        <v>322</v>
      </c>
      <c r="G192" s="13"/>
      <c r="H192" s="14"/>
      <c r="I192" s="14"/>
      <c r="J192" s="17" t="s">
        <v>30</v>
      </c>
      <c r="K192" s="17"/>
      <c r="L192" s="17"/>
      <c r="M192" s="17"/>
      <c r="N192" s="15"/>
      <c r="O192" s="15"/>
      <c r="P192" s="15"/>
      <c r="Q192" s="28"/>
      <c r="R192" s="28"/>
      <c r="S192" s="16"/>
      <c r="T192" s="18"/>
      <c r="U192" s="18"/>
      <c r="V192" s="32"/>
      <c r="W192" s="19"/>
      <c r="X192" s="19"/>
      <c r="Y192" s="39" t="s">
        <v>30</v>
      </c>
      <c r="Z192" s="39" t="s">
        <v>30</v>
      </c>
      <c r="AA192" s="31" t="s">
        <v>268</v>
      </c>
    </row>
    <row r="193" spans="2:27" x14ac:dyDescent="0.25">
      <c r="B193" s="82">
        <v>9</v>
      </c>
      <c r="C193" s="25" t="s">
        <v>2</v>
      </c>
      <c r="D193" s="26">
        <v>52</v>
      </c>
      <c r="E193" s="27" t="s">
        <v>401</v>
      </c>
      <c r="F193" s="54" t="s">
        <v>322</v>
      </c>
      <c r="G193" s="13"/>
      <c r="H193" s="14"/>
      <c r="I193" s="14"/>
      <c r="J193" s="17"/>
      <c r="K193" s="17"/>
      <c r="L193" s="17"/>
      <c r="M193" s="17"/>
      <c r="N193" s="15"/>
      <c r="O193" s="15"/>
      <c r="P193" s="15"/>
      <c r="Q193" s="28"/>
      <c r="R193" s="28"/>
      <c r="S193" s="16" t="s">
        <v>30</v>
      </c>
      <c r="T193" s="18"/>
      <c r="U193" s="18"/>
      <c r="V193" s="32"/>
      <c r="W193" s="19"/>
      <c r="X193" s="19"/>
      <c r="Y193" s="39"/>
      <c r="Z193" s="39"/>
      <c r="AA193" s="31" t="s">
        <v>402</v>
      </c>
    </row>
    <row r="194" spans="2:27" x14ac:dyDescent="0.25">
      <c r="B194" s="82">
        <v>9</v>
      </c>
      <c r="C194" s="25" t="s">
        <v>2</v>
      </c>
      <c r="D194" s="26">
        <v>52</v>
      </c>
      <c r="E194" s="27" t="s">
        <v>27</v>
      </c>
      <c r="F194" s="54" t="s">
        <v>322</v>
      </c>
      <c r="G194" s="13"/>
      <c r="H194" s="14"/>
      <c r="I194" s="14"/>
      <c r="J194" s="17"/>
      <c r="K194" s="17"/>
      <c r="L194" s="17"/>
      <c r="M194" s="17"/>
      <c r="N194" s="15"/>
      <c r="O194" s="15"/>
      <c r="P194" s="15"/>
      <c r="Q194" s="28"/>
      <c r="R194" s="28"/>
      <c r="S194" s="16"/>
      <c r="T194" s="18" t="s">
        <v>30</v>
      </c>
      <c r="U194" s="18"/>
      <c r="V194" s="32"/>
      <c r="W194" s="19"/>
      <c r="X194" s="19"/>
      <c r="Y194" s="39"/>
      <c r="Z194" s="39"/>
      <c r="AA194" s="31" t="s">
        <v>363</v>
      </c>
    </row>
    <row r="195" spans="2:27" x14ac:dyDescent="0.25">
      <c r="B195" s="82">
        <v>9</v>
      </c>
      <c r="C195" s="25" t="s">
        <v>2</v>
      </c>
      <c r="D195" s="26">
        <v>52</v>
      </c>
      <c r="E195" s="27" t="s">
        <v>20</v>
      </c>
      <c r="F195" s="54" t="s">
        <v>322</v>
      </c>
      <c r="G195" s="13"/>
      <c r="H195" s="14"/>
      <c r="I195" s="14"/>
      <c r="J195" s="17"/>
      <c r="K195" s="17"/>
      <c r="L195" s="17"/>
      <c r="M195" s="17"/>
      <c r="N195" s="15"/>
      <c r="O195" s="15"/>
      <c r="P195" s="15" t="s">
        <v>30</v>
      </c>
      <c r="Q195" s="28"/>
      <c r="R195" s="28"/>
      <c r="S195" s="16"/>
      <c r="T195" s="18"/>
      <c r="U195" s="18"/>
      <c r="V195" s="32"/>
      <c r="W195" s="19"/>
      <c r="X195" s="19"/>
      <c r="Y195" s="39"/>
      <c r="Z195" s="39"/>
      <c r="AA195" s="31" t="s">
        <v>21</v>
      </c>
    </row>
    <row r="196" spans="2:27" x14ac:dyDescent="0.25">
      <c r="B196" s="82">
        <v>9</v>
      </c>
      <c r="C196" s="25" t="s">
        <v>2</v>
      </c>
      <c r="D196" s="26">
        <v>52</v>
      </c>
      <c r="E196" s="27" t="s">
        <v>22</v>
      </c>
      <c r="F196" s="54" t="s">
        <v>322</v>
      </c>
      <c r="G196" s="13"/>
      <c r="H196" s="14"/>
      <c r="I196" s="14"/>
      <c r="J196" s="17"/>
      <c r="K196" s="17" t="s">
        <v>30</v>
      </c>
      <c r="L196" s="17"/>
      <c r="M196" s="17"/>
      <c r="N196" s="15"/>
      <c r="O196" s="15"/>
      <c r="P196" s="15"/>
      <c r="Q196" s="28"/>
      <c r="R196" s="28"/>
      <c r="S196" s="16"/>
      <c r="T196" s="18"/>
      <c r="U196" s="18"/>
      <c r="V196" s="32"/>
      <c r="W196" s="19"/>
      <c r="X196" s="19"/>
      <c r="Y196" s="39"/>
      <c r="Z196" s="39"/>
      <c r="AA196" s="31" t="s">
        <v>23</v>
      </c>
    </row>
    <row r="197" spans="2:27" ht="25.5" x14ac:dyDescent="0.25">
      <c r="B197" s="82">
        <v>9</v>
      </c>
      <c r="C197" s="25" t="s">
        <v>2</v>
      </c>
      <c r="D197" s="26">
        <v>52</v>
      </c>
      <c r="E197" s="27" t="s">
        <v>24</v>
      </c>
      <c r="F197" s="256" t="s">
        <v>834</v>
      </c>
      <c r="G197" s="13"/>
      <c r="H197" s="14"/>
      <c r="I197" s="14"/>
      <c r="J197" s="17"/>
      <c r="K197" s="17"/>
      <c r="L197" s="17"/>
      <c r="M197" s="17"/>
      <c r="N197" s="15"/>
      <c r="O197" s="15"/>
      <c r="P197" s="15"/>
      <c r="Q197" s="28"/>
      <c r="R197" s="28"/>
      <c r="S197" s="16" t="s">
        <v>30</v>
      </c>
      <c r="T197" s="18"/>
      <c r="U197" s="18"/>
      <c r="V197" s="32"/>
      <c r="W197" s="19"/>
      <c r="X197" s="19"/>
      <c r="Y197" s="39"/>
      <c r="Z197" s="39"/>
      <c r="AA197" s="31" t="s">
        <v>457</v>
      </c>
    </row>
    <row r="198" spans="2:27" ht="38.25" x14ac:dyDescent="0.25">
      <c r="B198" s="82">
        <v>9</v>
      </c>
      <c r="C198" s="25" t="s">
        <v>2</v>
      </c>
      <c r="D198" s="26">
        <v>52</v>
      </c>
      <c r="E198" s="27" t="s">
        <v>33</v>
      </c>
      <c r="F198" s="54" t="s">
        <v>322</v>
      </c>
      <c r="G198" s="13" t="s">
        <v>30</v>
      </c>
      <c r="H198" s="14"/>
      <c r="I198" s="14"/>
      <c r="J198" s="17"/>
      <c r="K198" s="17"/>
      <c r="L198" s="17"/>
      <c r="M198" s="17"/>
      <c r="N198" s="15"/>
      <c r="O198" s="15"/>
      <c r="P198" s="15"/>
      <c r="Q198" s="28"/>
      <c r="R198" s="28"/>
      <c r="S198" s="16"/>
      <c r="T198" s="18" t="s">
        <v>30</v>
      </c>
      <c r="U198" s="18"/>
      <c r="V198" s="32"/>
      <c r="W198" s="19" t="s">
        <v>30</v>
      </c>
      <c r="X198" s="19"/>
      <c r="Y198" s="39"/>
      <c r="Z198" s="39"/>
      <c r="AA198" s="31" t="s">
        <v>239</v>
      </c>
    </row>
    <row r="199" spans="2:27" x14ac:dyDescent="0.25">
      <c r="B199" s="82">
        <v>9</v>
      </c>
      <c r="C199" s="25" t="s">
        <v>2</v>
      </c>
      <c r="D199" s="26">
        <v>52</v>
      </c>
      <c r="E199" s="27" t="s">
        <v>487</v>
      </c>
      <c r="F199" s="64" t="s">
        <v>317</v>
      </c>
      <c r="G199" s="13"/>
      <c r="H199" s="14"/>
      <c r="I199" s="14"/>
      <c r="J199" s="17"/>
      <c r="K199" s="17"/>
      <c r="L199" s="17"/>
      <c r="M199" s="17"/>
      <c r="N199" s="15"/>
      <c r="O199" s="15"/>
      <c r="P199" s="15"/>
      <c r="Q199" s="28"/>
      <c r="R199" s="28"/>
      <c r="S199" s="16" t="s">
        <v>30</v>
      </c>
      <c r="T199" s="18"/>
      <c r="U199" s="18"/>
      <c r="V199" s="32"/>
      <c r="W199" s="19"/>
      <c r="X199" s="19"/>
      <c r="Y199" s="39"/>
      <c r="Z199" s="39"/>
      <c r="AA199" s="31"/>
    </row>
    <row r="200" spans="2:27" x14ac:dyDescent="0.25">
      <c r="B200" s="82">
        <v>9</v>
      </c>
      <c r="C200" s="25" t="s">
        <v>2</v>
      </c>
      <c r="D200" s="26">
        <v>52</v>
      </c>
      <c r="E200" s="27" t="s">
        <v>46</v>
      </c>
      <c r="F200" s="54" t="s">
        <v>322</v>
      </c>
      <c r="G200" s="13" t="s">
        <v>30</v>
      </c>
      <c r="H200" s="14"/>
      <c r="I200" s="14"/>
      <c r="J200" s="17"/>
      <c r="K200" s="17"/>
      <c r="L200" s="17"/>
      <c r="M200" s="17"/>
      <c r="N200" s="15"/>
      <c r="O200" s="15"/>
      <c r="P200" s="15"/>
      <c r="Q200" s="28"/>
      <c r="R200" s="28"/>
      <c r="S200" s="16"/>
      <c r="T200" s="18"/>
      <c r="U200" s="18"/>
      <c r="V200" s="32"/>
      <c r="W200" s="19"/>
      <c r="X200" s="19"/>
      <c r="Y200" s="39"/>
      <c r="Z200" s="39"/>
      <c r="AA200" s="31" t="s">
        <v>237</v>
      </c>
    </row>
    <row r="201" spans="2:27" x14ac:dyDescent="0.25">
      <c r="B201" s="82">
        <v>9</v>
      </c>
      <c r="C201" s="25" t="s">
        <v>2</v>
      </c>
      <c r="D201" s="26">
        <v>52</v>
      </c>
      <c r="E201" s="27" t="s">
        <v>47</v>
      </c>
      <c r="F201" s="256" t="s">
        <v>728</v>
      </c>
      <c r="G201" s="13"/>
      <c r="H201" s="14"/>
      <c r="I201" s="14"/>
      <c r="J201" s="17"/>
      <c r="K201" s="17"/>
      <c r="L201" s="17"/>
      <c r="M201" s="17"/>
      <c r="N201" s="15"/>
      <c r="O201" s="15"/>
      <c r="P201" s="15"/>
      <c r="Q201" s="28"/>
      <c r="R201" s="28"/>
      <c r="S201" s="16"/>
      <c r="T201" s="18"/>
      <c r="U201" s="18"/>
      <c r="V201" s="32"/>
      <c r="W201" s="19" t="s">
        <v>30</v>
      </c>
      <c r="X201" s="19"/>
      <c r="Y201" s="39"/>
      <c r="Z201" s="39"/>
      <c r="AA201" s="31" t="s">
        <v>16</v>
      </c>
    </row>
    <row r="202" spans="2:27" x14ac:dyDescent="0.25">
      <c r="B202" s="82">
        <v>9</v>
      </c>
      <c r="C202" s="25" t="s">
        <v>2</v>
      </c>
      <c r="D202" s="26">
        <v>52</v>
      </c>
      <c r="E202" s="27" t="s">
        <v>48</v>
      </c>
      <c r="F202" s="54" t="s">
        <v>322</v>
      </c>
      <c r="G202" s="13"/>
      <c r="H202" s="14"/>
      <c r="I202" s="14"/>
      <c r="J202" s="17"/>
      <c r="K202" s="17"/>
      <c r="L202" s="17"/>
      <c r="M202" s="17"/>
      <c r="N202" s="15" t="s">
        <v>30</v>
      </c>
      <c r="O202" s="15"/>
      <c r="P202" s="15"/>
      <c r="Q202" s="28"/>
      <c r="R202" s="28"/>
      <c r="S202" s="16"/>
      <c r="T202" s="18"/>
      <c r="U202" s="18"/>
      <c r="V202" s="32"/>
      <c r="W202" s="19"/>
      <c r="X202" s="19"/>
      <c r="Y202" s="39"/>
      <c r="Z202" s="39"/>
      <c r="AA202" s="31" t="s">
        <v>357</v>
      </c>
    </row>
    <row r="203" spans="2:27" ht="25.5" x14ac:dyDescent="0.25">
      <c r="B203" s="82">
        <v>9</v>
      </c>
      <c r="C203" s="25" t="s">
        <v>2</v>
      </c>
      <c r="D203" s="26">
        <v>52</v>
      </c>
      <c r="E203" s="27" t="s">
        <v>726</v>
      </c>
      <c r="F203" s="256" t="s">
        <v>725</v>
      </c>
      <c r="G203" s="13"/>
      <c r="H203" s="14"/>
      <c r="I203" s="14"/>
      <c r="J203" s="17"/>
      <c r="K203" s="17" t="s">
        <v>30</v>
      </c>
      <c r="L203" s="17"/>
      <c r="M203" s="17"/>
      <c r="N203" s="15"/>
      <c r="O203" s="15" t="s">
        <v>30</v>
      </c>
      <c r="P203" s="15"/>
      <c r="Q203" s="28"/>
      <c r="R203" s="28"/>
      <c r="S203" s="16"/>
      <c r="T203" s="18" t="s">
        <v>30</v>
      </c>
      <c r="U203" s="18"/>
      <c r="V203" s="32"/>
      <c r="W203" s="19"/>
      <c r="X203" s="19"/>
      <c r="Y203" s="39"/>
      <c r="Z203" s="39"/>
      <c r="AA203" s="31" t="s">
        <v>727</v>
      </c>
    </row>
    <row r="204" spans="2:27" x14ac:dyDescent="0.25">
      <c r="B204" s="82">
        <v>9</v>
      </c>
      <c r="C204" s="25" t="s">
        <v>2</v>
      </c>
      <c r="D204" s="26">
        <v>54</v>
      </c>
      <c r="E204" s="27" t="s">
        <v>13</v>
      </c>
      <c r="F204" s="54" t="s">
        <v>322</v>
      </c>
      <c r="G204" s="13"/>
      <c r="H204" s="14"/>
      <c r="I204" s="14"/>
      <c r="J204" s="17" t="s">
        <v>30</v>
      </c>
      <c r="K204" s="17"/>
      <c r="L204" s="17"/>
      <c r="M204" s="17"/>
      <c r="N204" s="15"/>
      <c r="O204" s="15"/>
      <c r="P204" s="15"/>
      <c r="Q204" s="28"/>
      <c r="R204" s="28"/>
      <c r="S204" s="16"/>
      <c r="T204" s="18"/>
      <c r="U204" s="18"/>
      <c r="V204" s="32"/>
      <c r="W204" s="19"/>
      <c r="X204" s="19"/>
      <c r="Y204" s="39"/>
      <c r="Z204" s="39"/>
      <c r="AA204" s="31" t="s">
        <v>364</v>
      </c>
    </row>
    <row r="205" spans="2:27" ht="25.5" x14ac:dyDescent="0.25">
      <c r="B205" s="82">
        <v>9</v>
      </c>
      <c r="C205" s="25" t="s">
        <v>2</v>
      </c>
      <c r="D205" s="26">
        <v>54</v>
      </c>
      <c r="E205" s="27" t="s">
        <v>34</v>
      </c>
      <c r="F205" s="64" t="s">
        <v>317</v>
      </c>
      <c r="G205" s="13"/>
      <c r="H205" s="14"/>
      <c r="I205" s="14"/>
      <c r="J205" s="17" t="s">
        <v>30</v>
      </c>
      <c r="K205" s="17"/>
      <c r="L205" s="17"/>
      <c r="M205" s="17"/>
      <c r="N205" s="15"/>
      <c r="O205" s="15"/>
      <c r="P205" s="15" t="s">
        <v>30</v>
      </c>
      <c r="Q205" s="28"/>
      <c r="R205" s="28"/>
      <c r="S205" s="16"/>
      <c r="T205" s="18"/>
      <c r="U205" s="18"/>
      <c r="V205" s="32"/>
      <c r="W205" s="19"/>
      <c r="X205" s="19"/>
      <c r="Y205" s="39"/>
      <c r="Z205" s="39"/>
      <c r="AA205" s="31" t="s">
        <v>365</v>
      </c>
    </row>
    <row r="206" spans="2:27" x14ac:dyDescent="0.25">
      <c r="B206" s="82">
        <v>9</v>
      </c>
      <c r="C206" s="25" t="s">
        <v>2</v>
      </c>
      <c r="D206" s="26">
        <v>54</v>
      </c>
      <c r="E206" s="27" t="s">
        <v>43</v>
      </c>
      <c r="F206" s="54" t="s">
        <v>322</v>
      </c>
      <c r="G206" s="13"/>
      <c r="H206" s="14"/>
      <c r="I206" s="14"/>
      <c r="J206" s="17"/>
      <c r="K206" s="17"/>
      <c r="L206" s="17"/>
      <c r="M206" s="17"/>
      <c r="N206" s="15"/>
      <c r="O206" s="15"/>
      <c r="P206" s="15"/>
      <c r="Q206" s="28"/>
      <c r="R206" s="28"/>
      <c r="S206" s="16"/>
      <c r="T206" s="18"/>
      <c r="U206" s="18"/>
      <c r="V206" s="32"/>
      <c r="W206" s="19"/>
      <c r="X206" s="19"/>
      <c r="Y206" s="39"/>
      <c r="Z206" s="39" t="s">
        <v>30</v>
      </c>
      <c r="AA206" s="31" t="s">
        <v>270</v>
      </c>
    </row>
    <row r="207" spans="2:27" x14ac:dyDescent="0.25">
      <c r="B207" s="82">
        <v>9</v>
      </c>
      <c r="C207" s="25" t="s">
        <v>2</v>
      </c>
      <c r="D207" s="26">
        <v>54</v>
      </c>
      <c r="E207" s="27" t="s">
        <v>51</v>
      </c>
      <c r="F207" s="54" t="s">
        <v>322</v>
      </c>
      <c r="G207" s="13"/>
      <c r="H207" s="14"/>
      <c r="I207" s="14"/>
      <c r="J207" s="17"/>
      <c r="K207" s="17"/>
      <c r="L207" s="17"/>
      <c r="M207" s="17"/>
      <c r="N207" s="15"/>
      <c r="O207" s="15"/>
      <c r="P207" s="15"/>
      <c r="Q207" s="28" t="s">
        <v>30</v>
      </c>
      <c r="R207" s="28"/>
      <c r="S207" s="16"/>
      <c r="T207" s="18"/>
      <c r="U207" s="18"/>
      <c r="V207" s="32"/>
      <c r="W207" s="19" t="s">
        <v>30</v>
      </c>
      <c r="X207" s="19"/>
      <c r="Y207" s="39" t="s">
        <v>30</v>
      </c>
      <c r="Z207" s="39"/>
      <c r="AA207" s="31" t="s">
        <v>52</v>
      </c>
    </row>
    <row r="208" spans="2:27" x14ac:dyDescent="0.25">
      <c r="B208" s="82">
        <v>9</v>
      </c>
      <c r="C208" s="25" t="s">
        <v>2</v>
      </c>
      <c r="D208" s="26">
        <v>55</v>
      </c>
      <c r="E208" s="27" t="s">
        <v>368</v>
      </c>
      <c r="F208" s="256" t="s">
        <v>734</v>
      </c>
      <c r="G208" s="13"/>
      <c r="H208" s="14"/>
      <c r="I208" s="14"/>
      <c r="J208" s="17" t="s">
        <v>30</v>
      </c>
      <c r="K208" s="17"/>
      <c r="L208" s="17"/>
      <c r="M208" s="17"/>
      <c r="N208" s="15"/>
      <c r="O208" s="15"/>
      <c r="P208" s="15" t="s">
        <v>30</v>
      </c>
      <c r="Q208" s="28"/>
      <c r="R208" s="28"/>
      <c r="S208" s="16"/>
      <c r="T208" s="18"/>
      <c r="U208" s="18"/>
      <c r="V208" s="32"/>
      <c r="W208" s="19"/>
      <c r="X208" s="19"/>
      <c r="Y208" s="39"/>
      <c r="Z208" s="39"/>
      <c r="AA208" s="31" t="s">
        <v>369</v>
      </c>
    </row>
    <row r="209" spans="2:27" x14ac:dyDescent="0.25">
      <c r="B209" s="82">
        <v>9</v>
      </c>
      <c r="C209" s="25" t="s">
        <v>2</v>
      </c>
      <c r="D209" s="26">
        <v>55</v>
      </c>
      <c r="E209" s="27" t="s">
        <v>737</v>
      </c>
      <c r="F209" s="256" t="s">
        <v>736</v>
      </c>
      <c r="G209" s="13"/>
      <c r="H209" s="14"/>
      <c r="I209" s="14"/>
      <c r="J209" s="17"/>
      <c r="K209" s="17"/>
      <c r="L209" s="17"/>
      <c r="M209" s="17"/>
      <c r="N209" s="15"/>
      <c r="O209" s="15"/>
      <c r="P209" s="15"/>
      <c r="Q209" s="28"/>
      <c r="R209" s="28"/>
      <c r="S209" s="16"/>
      <c r="T209" s="18"/>
      <c r="U209" s="18"/>
      <c r="V209" s="32"/>
      <c r="W209" s="19"/>
      <c r="X209" s="19"/>
      <c r="Y209" s="39"/>
      <c r="Z209" s="39"/>
      <c r="AA209" s="31" t="s">
        <v>738</v>
      </c>
    </row>
    <row r="210" spans="2:27" x14ac:dyDescent="0.25">
      <c r="B210" s="82">
        <v>9</v>
      </c>
      <c r="C210" s="25" t="s">
        <v>2</v>
      </c>
      <c r="D210" s="26">
        <v>55</v>
      </c>
      <c r="E210" s="27" t="s">
        <v>14</v>
      </c>
      <c r="F210" s="54" t="s">
        <v>322</v>
      </c>
      <c r="G210" s="13"/>
      <c r="H210" s="14"/>
      <c r="I210" s="14"/>
      <c r="J210" s="17"/>
      <c r="K210" s="17"/>
      <c r="L210" s="17"/>
      <c r="M210" s="17"/>
      <c r="N210" s="15"/>
      <c r="O210" s="15"/>
      <c r="P210" s="15"/>
      <c r="Q210" s="28"/>
      <c r="R210" s="28"/>
      <c r="S210" s="16"/>
      <c r="T210" s="18"/>
      <c r="U210" s="18"/>
      <c r="V210" s="32"/>
      <c r="W210" s="19"/>
      <c r="X210" s="19"/>
      <c r="Y210" s="39" t="s">
        <v>30</v>
      </c>
      <c r="Z210" s="39" t="s">
        <v>30</v>
      </c>
      <c r="AA210" s="31" t="s">
        <v>271</v>
      </c>
    </row>
    <row r="211" spans="2:27" x14ac:dyDescent="0.25">
      <c r="B211" s="82">
        <v>9</v>
      </c>
      <c r="C211" s="25" t="s">
        <v>2</v>
      </c>
      <c r="D211" s="26">
        <v>55</v>
      </c>
      <c r="E211" s="27" t="s">
        <v>26</v>
      </c>
      <c r="F211" s="54" t="s">
        <v>322</v>
      </c>
      <c r="G211" s="13"/>
      <c r="H211" s="14"/>
      <c r="I211" s="14"/>
      <c r="J211" s="17"/>
      <c r="K211" s="17"/>
      <c r="L211" s="17"/>
      <c r="M211" s="17"/>
      <c r="N211" s="15"/>
      <c r="O211" s="15"/>
      <c r="P211" s="15"/>
      <c r="Q211" s="28"/>
      <c r="R211" s="28"/>
      <c r="S211" s="16"/>
      <c r="T211" s="18" t="s">
        <v>30</v>
      </c>
      <c r="U211" s="18"/>
      <c r="V211" s="32"/>
      <c r="W211" s="19"/>
      <c r="X211" s="19"/>
      <c r="Y211" s="39"/>
      <c r="Z211" s="39"/>
      <c r="AA211" s="31" t="s">
        <v>219</v>
      </c>
    </row>
    <row r="212" spans="2:27" x14ac:dyDescent="0.25">
      <c r="B212" s="82">
        <v>9</v>
      </c>
      <c r="C212" s="25" t="s">
        <v>2</v>
      </c>
      <c r="D212" s="26">
        <v>55</v>
      </c>
      <c r="E212" s="27" t="s">
        <v>739</v>
      </c>
      <c r="F212" s="256" t="s">
        <v>736</v>
      </c>
      <c r="G212" s="13"/>
      <c r="H212" s="14"/>
      <c r="I212" s="14"/>
      <c r="J212" s="17"/>
      <c r="K212" s="17" t="s">
        <v>30</v>
      </c>
      <c r="L212" s="17"/>
      <c r="M212" s="17"/>
      <c r="N212" s="15"/>
      <c r="O212" s="15"/>
      <c r="P212" s="15"/>
      <c r="Q212" s="28"/>
      <c r="R212" s="28"/>
      <c r="S212" s="16"/>
      <c r="T212" s="18"/>
      <c r="U212" s="18"/>
      <c r="V212" s="32"/>
      <c r="W212" s="19"/>
      <c r="X212" s="19"/>
      <c r="Y212" s="39"/>
      <c r="Z212" s="39"/>
      <c r="AA212" s="31" t="s">
        <v>740</v>
      </c>
    </row>
    <row r="213" spans="2:27" x14ac:dyDescent="0.25">
      <c r="B213" s="82">
        <v>9</v>
      </c>
      <c r="C213" s="25" t="s">
        <v>2</v>
      </c>
      <c r="D213" s="26">
        <v>55</v>
      </c>
      <c r="E213" s="27" t="s">
        <v>42</v>
      </c>
      <c r="F213" s="54" t="s">
        <v>322</v>
      </c>
      <c r="G213" s="13"/>
      <c r="H213" s="14"/>
      <c r="I213" s="14"/>
      <c r="J213" s="17"/>
      <c r="K213" s="17"/>
      <c r="L213" s="17"/>
      <c r="M213" s="17"/>
      <c r="N213" s="15"/>
      <c r="O213" s="15"/>
      <c r="P213" s="15"/>
      <c r="Q213" s="28"/>
      <c r="R213" s="28"/>
      <c r="S213" s="16"/>
      <c r="T213" s="18"/>
      <c r="U213" s="18"/>
      <c r="V213" s="32"/>
      <c r="W213" s="19"/>
      <c r="X213" s="19"/>
      <c r="Y213" s="39" t="s">
        <v>30</v>
      </c>
      <c r="Z213" s="39" t="s">
        <v>30</v>
      </c>
      <c r="AA213" s="31" t="s">
        <v>269</v>
      </c>
    </row>
    <row r="214" spans="2:27" x14ac:dyDescent="0.25">
      <c r="B214" s="82">
        <v>9</v>
      </c>
      <c r="C214" s="25" t="s">
        <v>2</v>
      </c>
      <c r="D214" s="26">
        <v>55</v>
      </c>
      <c r="E214" s="27" t="s">
        <v>724</v>
      </c>
      <c r="F214" s="54" t="s">
        <v>322</v>
      </c>
      <c r="G214" s="13"/>
      <c r="H214" s="14"/>
      <c r="I214" s="14"/>
      <c r="J214" s="17" t="s">
        <v>30</v>
      </c>
      <c r="K214" s="17"/>
      <c r="L214" s="17"/>
      <c r="M214" s="17"/>
      <c r="N214" s="15"/>
      <c r="O214" s="15"/>
      <c r="P214" s="15"/>
      <c r="Q214" s="28"/>
      <c r="R214" s="28"/>
      <c r="S214" s="16"/>
      <c r="T214" s="18"/>
      <c r="U214" s="18"/>
      <c r="V214" s="32"/>
      <c r="W214" s="19"/>
      <c r="X214" s="19"/>
      <c r="Y214" s="39"/>
      <c r="Z214" s="39"/>
      <c r="AA214" s="31" t="s">
        <v>90</v>
      </c>
    </row>
    <row r="215" spans="2:27" x14ac:dyDescent="0.25">
      <c r="B215" s="82">
        <v>9</v>
      </c>
      <c r="C215" s="25" t="s">
        <v>2</v>
      </c>
      <c r="D215" s="26">
        <v>55</v>
      </c>
      <c r="E215" s="27" t="s">
        <v>49</v>
      </c>
      <c r="F215" s="64" t="s">
        <v>317</v>
      </c>
      <c r="G215" s="13"/>
      <c r="H215" s="14"/>
      <c r="I215" s="14"/>
      <c r="J215" s="17"/>
      <c r="K215" s="17"/>
      <c r="L215" s="17"/>
      <c r="M215" s="17"/>
      <c r="N215" s="15"/>
      <c r="O215" s="15"/>
      <c r="P215" s="15" t="s">
        <v>30</v>
      </c>
      <c r="Q215" s="28"/>
      <c r="R215" s="28"/>
      <c r="S215" s="16"/>
      <c r="T215" s="18"/>
      <c r="U215" s="18"/>
      <c r="V215" s="32"/>
      <c r="W215" s="19"/>
      <c r="X215" s="19"/>
      <c r="Y215" s="39"/>
      <c r="Z215" s="39"/>
      <c r="AA215" s="31" t="s">
        <v>50</v>
      </c>
    </row>
    <row r="216" spans="2:27" x14ac:dyDescent="0.25">
      <c r="B216" s="82">
        <v>9</v>
      </c>
      <c r="C216" s="25" t="s">
        <v>2</v>
      </c>
      <c r="D216" s="26">
        <v>55</v>
      </c>
      <c r="E216" s="27" t="s">
        <v>367</v>
      </c>
      <c r="F216" s="256" t="s">
        <v>733</v>
      </c>
      <c r="G216" s="13"/>
      <c r="H216" s="14"/>
      <c r="I216" s="14"/>
      <c r="J216" s="17"/>
      <c r="K216" s="17"/>
      <c r="L216" s="17"/>
      <c r="M216" s="17"/>
      <c r="N216" s="15"/>
      <c r="O216" s="15"/>
      <c r="P216" s="15"/>
      <c r="Q216" s="28"/>
      <c r="R216" s="28"/>
      <c r="S216" s="16"/>
      <c r="T216" s="18"/>
      <c r="U216" s="18"/>
      <c r="V216" s="32"/>
      <c r="W216" s="19"/>
      <c r="X216" s="19"/>
      <c r="Y216" s="39"/>
      <c r="Z216" s="39"/>
      <c r="AA216" s="31" t="s">
        <v>735</v>
      </c>
    </row>
    <row r="217" spans="2:27" x14ac:dyDescent="0.25">
      <c r="B217" s="82">
        <v>9</v>
      </c>
      <c r="C217" s="25" t="s">
        <v>2</v>
      </c>
      <c r="D217" s="26">
        <v>55</v>
      </c>
      <c r="E217" s="27" t="s">
        <v>721</v>
      </c>
      <c r="F217" s="256" t="s">
        <v>722</v>
      </c>
      <c r="G217" s="13" t="s">
        <v>30</v>
      </c>
      <c r="H217" s="14"/>
      <c r="I217" s="14"/>
      <c r="J217" s="17"/>
      <c r="K217" s="17"/>
      <c r="L217" s="17"/>
      <c r="M217" s="17"/>
      <c r="N217" s="15" t="s">
        <v>30</v>
      </c>
      <c r="O217" s="15"/>
      <c r="P217" s="15"/>
      <c r="Q217" s="28"/>
      <c r="R217" s="28"/>
      <c r="S217" s="16"/>
      <c r="T217" s="18"/>
      <c r="U217" s="18"/>
      <c r="V217" s="32"/>
      <c r="W217" s="19" t="s">
        <v>30</v>
      </c>
      <c r="X217" s="19"/>
      <c r="Y217" s="39"/>
      <c r="Z217" s="39"/>
      <c r="AA217" s="31" t="s">
        <v>723</v>
      </c>
    </row>
    <row r="218" spans="2:27" x14ac:dyDescent="0.25">
      <c r="B218" s="82">
        <v>9</v>
      </c>
      <c r="C218" s="25" t="s">
        <v>2</v>
      </c>
      <c r="D218" s="26">
        <v>55</v>
      </c>
      <c r="E218" s="27" t="s">
        <v>53</v>
      </c>
      <c r="F218" s="54" t="s">
        <v>322</v>
      </c>
      <c r="G218" s="13"/>
      <c r="H218" s="14"/>
      <c r="I218" s="14"/>
      <c r="J218" s="17" t="s">
        <v>30</v>
      </c>
      <c r="K218" s="17"/>
      <c r="L218" s="17"/>
      <c r="M218" s="17"/>
      <c r="N218" s="15"/>
      <c r="O218" s="15"/>
      <c r="P218" s="15"/>
      <c r="Q218" s="28"/>
      <c r="R218" s="28"/>
      <c r="S218" s="16"/>
      <c r="T218" s="18"/>
      <c r="U218" s="18"/>
      <c r="V218" s="32"/>
      <c r="W218" s="19"/>
      <c r="X218" s="19"/>
      <c r="Y218" s="39"/>
      <c r="Z218" s="39"/>
      <c r="AA218" s="31" t="s">
        <v>54</v>
      </c>
    </row>
    <row r="219" spans="2:27" x14ac:dyDescent="0.25">
      <c r="B219" s="82">
        <v>9</v>
      </c>
      <c r="C219" s="25" t="s">
        <v>2</v>
      </c>
      <c r="D219" s="26">
        <v>55</v>
      </c>
      <c r="E219" s="27" t="s">
        <v>272</v>
      </c>
      <c r="F219" s="54" t="s">
        <v>322</v>
      </c>
      <c r="G219" s="13"/>
      <c r="H219" s="14"/>
      <c r="I219" s="14"/>
      <c r="J219" s="17"/>
      <c r="K219" s="17"/>
      <c r="L219" s="17"/>
      <c r="M219" s="17"/>
      <c r="N219" s="15"/>
      <c r="O219" s="15"/>
      <c r="P219" s="15"/>
      <c r="Q219" s="28"/>
      <c r="R219" s="28"/>
      <c r="S219" s="16"/>
      <c r="T219" s="18"/>
      <c r="U219" s="18"/>
      <c r="V219" s="32"/>
      <c r="W219" s="19"/>
      <c r="X219" s="19"/>
      <c r="Y219" s="39"/>
      <c r="Z219" s="39" t="s">
        <v>30</v>
      </c>
      <c r="AA219" s="31" t="s">
        <v>273</v>
      </c>
    </row>
    <row r="220" spans="2:27" x14ac:dyDescent="0.25">
      <c r="B220" s="82">
        <v>9</v>
      </c>
      <c r="C220" s="25" t="s">
        <v>2</v>
      </c>
      <c r="D220" s="26">
        <v>60</v>
      </c>
      <c r="E220" s="27" t="s">
        <v>359</v>
      </c>
      <c r="F220" s="64" t="s">
        <v>317</v>
      </c>
      <c r="G220" s="13"/>
      <c r="H220" s="14"/>
      <c r="I220" s="14"/>
      <c r="J220" s="17"/>
      <c r="K220" s="17"/>
      <c r="L220" s="17"/>
      <c r="M220" s="17"/>
      <c r="N220" s="15" t="s">
        <v>30</v>
      </c>
      <c r="O220" s="15"/>
      <c r="P220" s="15"/>
      <c r="Q220" s="28"/>
      <c r="R220" s="28"/>
      <c r="S220" s="16"/>
      <c r="T220" s="18"/>
      <c r="U220" s="18"/>
      <c r="V220" s="32"/>
      <c r="W220" s="19"/>
      <c r="X220" s="19"/>
      <c r="Y220" s="39"/>
      <c r="Z220" s="39"/>
      <c r="AA220" s="31" t="s">
        <v>361</v>
      </c>
    </row>
    <row r="221" spans="2:27" x14ac:dyDescent="0.25">
      <c r="B221" s="82">
        <v>9</v>
      </c>
      <c r="C221" s="25" t="s">
        <v>2</v>
      </c>
      <c r="D221" s="26">
        <v>70</v>
      </c>
      <c r="E221" s="27" t="s">
        <v>417</v>
      </c>
      <c r="F221" s="54" t="s">
        <v>322</v>
      </c>
      <c r="G221" s="13"/>
      <c r="H221" s="14"/>
      <c r="I221" s="14"/>
      <c r="J221" s="17"/>
      <c r="K221" s="17"/>
      <c r="L221" s="17"/>
      <c r="M221" s="17"/>
      <c r="N221" s="15"/>
      <c r="O221" s="15"/>
      <c r="P221" s="15"/>
      <c r="Q221" s="28"/>
      <c r="R221" s="28"/>
      <c r="S221" s="16" t="s">
        <v>30</v>
      </c>
      <c r="T221" s="18"/>
      <c r="U221" s="18"/>
      <c r="V221" s="32"/>
      <c r="W221" s="19"/>
      <c r="X221" s="19"/>
      <c r="Y221" s="39"/>
      <c r="Z221" s="39"/>
      <c r="AA221" s="31" t="s">
        <v>426</v>
      </c>
    </row>
    <row r="222" spans="2:27" ht="25.5" x14ac:dyDescent="0.25">
      <c r="B222" s="82">
        <v>9</v>
      </c>
      <c r="C222" s="25" t="s">
        <v>2</v>
      </c>
      <c r="D222" s="26">
        <v>70</v>
      </c>
      <c r="E222" s="27" t="s">
        <v>420</v>
      </c>
      <c r="F222" s="256" t="s">
        <v>833</v>
      </c>
      <c r="G222" s="13"/>
      <c r="H222" s="14"/>
      <c r="I222" s="14"/>
      <c r="J222" s="17"/>
      <c r="K222" s="17"/>
      <c r="L222" s="17"/>
      <c r="M222" s="17"/>
      <c r="N222" s="15"/>
      <c r="O222" s="15"/>
      <c r="P222" s="15"/>
      <c r="Q222" s="28"/>
      <c r="R222" s="28"/>
      <c r="S222" s="16" t="s">
        <v>30</v>
      </c>
      <c r="T222" s="18"/>
      <c r="U222" s="18"/>
      <c r="V222" s="32"/>
      <c r="W222" s="19"/>
      <c r="X222" s="19"/>
      <c r="Y222" s="39"/>
      <c r="Z222" s="39"/>
      <c r="AA222" s="31" t="s">
        <v>509</v>
      </c>
    </row>
    <row r="223" spans="2:27" x14ac:dyDescent="0.25">
      <c r="B223" s="82">
        <v>9</v>
      </c>
      <c r="C223" s="25" t="s">
        <v>2</v>
      </c>
      <c r="D223" s="26">
        <v>70</v>
      </c>
      <c r="E223" s="27" t="s">
        <v>505</v>
      </c>
      <c r="F223" s="54" t="s">
        <v>322</v>
      </c>
      <c r="G223" s="13"/>
      <c r="H223" s="14"/>
      <c r="I223" s="14"/>
      <c r="J223" s="17"/>
      <c r="K223" s="17"/>
      <c r="L223" s="17"/>
      <c r="M223" s="17"/>
      <c r="N223" s="15"/>
      <c r="O223" s="15"/>
      <c r="P223" s="15"/>
      <c r="Q223" s="28"/>
      <c r="R223" s="28"/>
      <c r="S223" s="16" t="s">
        <v>30</v>
      </c>
      <c r="T223" s="18"/>
      <c r="U223" s="18"/>
      <c r="V223" s="32"/>
      <c r="W223" s="19"/>
      <c r="X223" s="19"/>
      <c r="Y223" s="39"/>
      <c r="Z223" s="39"/>
      <c r="AA223" s="31" t="s">
        <v>428</v>
      </c>
    </row>
    <row r="224" spans="2:27" x14ac:dyDescent="0.25">
      <c r="B224" s="82">
        <v>9</v>
      </c>
      <c r="C224" s="25" t="s">
        <v>2</v>
      </c>
      <c r="D224" s="26">
        <v>70</v>
      </c>
      <c r="E224" s="27" t="s">
        <v>423</v>
      </c>
      <c r="F224" s="256" t="s">
        <v>833</v>
      </c>
      <c r="G224" s="13"/>
      <c r="H224" s="14"/>
      <c r="I224" s="14"/>
      <c r="J224" s="17"/>
      <c r="K224" s="17"/>
      <c r="L224" s="17"/>
      <c r="M224" s="17"/>
      <c r="N224" s="15"/>
      <c r="O224" s="15"/>
      <c r="P224" s="15"/>
      <c r="Q224" s="28"/>
      <c r="R224" s="28"/>
      <c r="S224" s="16" t="s">
        <v>30</v>
      </c>
      <c r="T224" s="18"/>
      <c r="U224" s="18"/>
      <c r="V224" s="32"/>
      <c r="W224" s="19"/>
      <c r="X224" s="19"/>
      <c r="Y224" s="39"/>
      <c r="Z224" s="39"/>
      <c r="AA224" s="31" t="s">
        <v>430</v>
      </c>
    </row>
    <row r="225" spans="2:27" x14ac:dyDescent="0.25">
      <c r="B225" s="82">
        <v>9</v>
      </c>
      <c r="C225" s="25" t="s">
        <v>2</v>
      </c>
      <c r="D225" s="26">
        <v>70</v>
      </c>
      <c r="E225" s="27" t="s">
        <v>366</v>
      </c>
      <c r="F225" s="54" t="s">
        <v>322</v>
      </c>
      <c r="G225" s="13"/>
      <c r="H225" s="14"/>
      <c r="I225" s="14"/>
      <c r="J225" s="17"/>
      <c r="K225" s="17"/>
      <c r="L225" s="17"/>
      <c r="M225" s="17"/>
      <c r="N225" s="15"/>
      <c r="O225" s="15"/>
      <c r="P225" s="15"/>
      <c r="Q225" s="28"/>
      <c r="R225" s="28"/>
      <c r="S225" s="16"/>
      <c r="T225" s="18" t="s">
        <v>30</v>
      </c>
      <c r="U225" s="18"/>
      <c r="V225" s="32"/>
      <c r="W225" s="19"/>
      <c r="X225" s="19"/>
      <c r="Y225" s="39"/>
      <c r="Z225" s="39"/>
      <c r="AA225" s="31" t="s">
        <v>238</v>
      </c>
    </row>
    <row r="226" spans="2:27" x14ac:dyDescent="0.25">
      <c r="B226" s="82">
        <v>9</v>
      </c>
      <c r="C226" s="25" t="s">
        <v>2</v>
      </c>
      <c r="D226" s="26">
        <v>88</v>
      </c>
      <c r="E226" s="27" t="s">
        <v>415</v>
      </c>
      <c r="F226" s="256" t="s">
        <v>830</v>
      </c>
      <c r="G226" s="13"/>
      <c r="H226" s="14"/>
      <c r="I226" s="14"/>
      <c r="J226" s="17"/>
      <c r="K226" s="17"/>
      <c r="L226" s="17"/>
      <c r="M226" s="17"/>
      <c r="N226" s="15"/>
      <c r="O226" s="15"/>
      <c r="P226" s="15"/>
      <c r="Q226" s="28"/>
      <c r="R226" s="28"/>
      <c r="S226" s="16" t="s">
        <v>30</v>
      </c>
      <c r="T226" s="18"/>
      <c r="U226" s="18"/>
      <c r="V226" s="32"/>
      <c r="W226" s="19"/>
      <c r="X226" s="19"/>
      <c r="Y226" s="39"/>
      <c r="Z226" s="39"/>
      <c r="AA226" s="31" t="s">
        <v>403</v>
      </c>
    </row>
    <row r="227" spans="2:27" ht="25.5" x14ac:dyDescent="0.25">
      <c r="B227" s="82">
        <v>9</v>
      </c>
      <c r="C227" s="25" t="s">
        <v>2</v>
      </c>
      <c r="D227" s="26">
        <v>88</v>
      </c>
      <c r="E227" s="27" t="s">
        <v>4</v>
      </c>
      <c r="F227" s="54" t="s">
        <v>322</v>
      </c>
      <c r="G227" s="13"/>
      <c r="H227" s="14"/>
      <c r="I227" s="14"/>
      <c r="J227" s="17" t="s">
        <v>30</v>
      </c>
      <c r="K227" s="17"/>
      <c r="L227" s="17"/>
      <c r="M227" s="17"/>
      <c r="N227" s="15"/>
      <c r="O227" s="15"/>
      <c r="P227" s="15"/>
      <c r="Q227" s="28" t="s">
        <v>30</v>
      </c>
      <c r="R227" s="28"/>
      <c r="S227" s="16"/>
      <c r="T227" s="18" t="s">
        <v>30</v>
      </c>
      <c r="U227" s="18"/>
      <c r="V227" s="32"/>
      <c r="W227" s="19" t="s">
        <v>30</v>
      </c>
      <c r="X227" s="19"/>
      <c r="Y227" s="39"/>
      <c r="Z227" s="39"/>
      <c r="AA227" s="31" t="s">
        <v>3</v>
      </c>
    </row>
    <row r="228" spans="2:27" x14ac:dyDescent="0.25">
      <c r="B228" s="82">
        <v>9</v>
      </c>
      <c r="C228" s="25" t="s">
        <v>2</v>
      </c>
      <c r="D228" s="26">
        <v>88</v>
      </c>
      <c r="E228" s="27" t="s">
        <v>414</v>
      </c>
      <c r="F228" s="54" t="s">
        <v>322</v>
      </c>
      <c r="G228" s="13"/>
      <c r="H228" s="14"/>
      <c r="I228" s="14"/>
      <c r="J228" s="17"/>
      <c r="K228" s="17"/>
      <c r="L228" s="17"/>
      <c r="M228" s="17"/>
      <c r="N228" s="15"/>
      <c r="O228" s="15"/>
      <c r="P228" s="15"/>
      <c r="Q228" s="28"/>
      <c r="R228" s="28"/>
      <c r="S228" s="16" t="s">
        <v>30</v>
      </c>
      <c r="T228" s="18"/>
      <c r="U228" s="18"/>
      <c r="V228" s="32"/>
      <c r="W228" s="19"/>
      <c r="X228" s="19"/>
      <c r="Y228" s="39"/>
      <c r="Z228" s="39"/>
      <c r="AA228" s="31" t="s">
        <v>404</v>
      </c>
    </row>
    <row r="229" spans="2:27" x14ac:dyDescent="0.25">
      <c r="B229" s="82">
        <v>9</v>
      </c>
      <c r="C229" s="25" t="s">
        <v>2</v>
      </c>
      <c r="D229" s="26">
        <v>88</v>
      </c>
      <c r="E229" s="27" t="s">
        <v>512</v>
      </c>
      <c r="F229" s="64" t="s">
        <v>317</v>
      </c>
      <c r="G229" s="13"/>
      <c r="H229" s="14"/>
      <c r="I229" s="14"/>
      <c r="J229" s="17"/>
      <c r="K229" s="17"/>
      <c r="L229" s="17"/>
      <c r="M229" s="17"/>
      <c r="N229" s="15"/>
      <c r="O229" s="15"/>
      <c r="P229" s="15"/>
      <c r="Q229" s="28"/>
      <c r="R229" s="28"/>
      <c r="S229" s="16" t="s">
        <v>30</v>
      </c>
      <c r="T229" s="18"/>
      <c r="U229" s="18"/>
      <c r="V229" s="32"/>
      <c r="W229" s="19"/>
      <c r="X229" s="19"/>
      <c r="Y229" s="39"/>
      <c r="Z229" s="39"/>
      <c r="AA229" s="31" t="s">
        <v>405</v>
      </c>
    </row>
    <row r="230" spans="2:27" x14ac:dyDescent="0.25">
      <c r="B230" s="82">
        <v>9</v>
      </c>
      <c r="C230" s="25" t="s">
        <v>2</v>
      </c>
      <c r="D230" s="26">
        <v>88</v>
      </c>
      <c r="E230" s="27" t="s">
        <v>15</v>
      </c>
      <c r="F230" s="54" t="s">
        <v>322</v>
      </c>
      <c r="G230" s="13"/>
      <c r="H230" s="14"/>
      <c r="I230" s="14"/>
      <c r="J230" s="17"/>
      <c r="K230" s="17"/>
      <c r="L230" s="17"/>
      <c r="M230" s="17"/>
      <c r="N230" s="15"/>
      <c r="O230" s="15"/>
      <c r="P230" s="15"/>
      <c r="Q230" s="28"/>
      <c r="R230" s="28"/>
      <c r="S230" s="16"/>
      <c r="T230" s="18"/>
      <c r="U230" s="18"/>
      <c r="V230" s="32"/>
      <c r="W230" s="19" t="s">
        <v>30</v>
      </c>
      <c r="X230" s="19"/>
      <c r="Y230" s="39"/>
      <c r="Z230" s="39"/>
      <c r="AA230" s="31" t="s">
        <v>16</v>
      </c>
    </row>
    <row r="231" spans="2:27" x14ac:dyDescent="0.25">
      <c r="B231" s="82">
        <v>9</v>
      </c>
      <c r="C231" s="25" t="s">
        <v>2</v>
      </c>
      <c r="D231" s="26">
        <v>88</v>
      </c>
      <c r="E231" s="27" t="s">
        <v>413</v>
      </c>
      <c r="F231" s="54" t="s">
        <v>322</v>
      </c>
      <c r="G231" s="13"/>
      <c r="H231" s="14"/>
      <c r="I231" s="14"/>
      <c r="J231" s="17"/>
      <c r="K231" s="17"/>
      <c r="L231" s="17"/>
      <c r="M231" s="17"/>
      <c r="N231" s="15"/>
      <c r="O231" s="15"/>
      <c r="P231" s="15"/>
      <c r="Q231" s="28"/>
      <c r="R231" s="28"/>
      <c r="S231" s="16" t="s">
        <v>30</v>
      </c>
      <c r="T231" s="18"/>
      <c r="U231" s="18"/>
      <c r="V231" s="32"/>
      <c r="W231" s="19"/>
      <c r="X231" s="19"/>
      <c r="Y231" s="39"/>
      <c r="Z231" s="39"/>
      <c r="AA231" s="31" t="s">
        <v>406</v>
      </c>
    </row>
    <row r="232" spans="2:27" x14ac:dyDescent="0.25">
      <c r="B232" s="82">
        <v>9</v>
      </c>
      <c r="C232" s="25" t="s">
        <v>2</v>
      </c>
      <c r="D232" s="26">
        <v>88</v>
      </c>
      <c r="E232" s="27" t="s">
        <v>25</v>
      </c>
      <c r="F232" s="54" t="s">
        <v>322</v>
      </c>
      <c r="G232" s="13"/>
      <c r="H232" s="14"/>
      <c r="I232" s="14"/>
      <c r="J232" s="17"/>
      <c r="K232" s="17"/>
      <c r="L232" s="17"/>
      <c r="M232" s="17"/>
      <c r="N232" s="15"/>
      <c r="O232" s="15"/>
      <c r="P232" s="15" t="s">
        <v>30</v>
      </c>
      <c r="Q232" s="28"/>
      <c r="R232" s="28"/>
      <c r="S232" s="16" t="s">
        <v>30</v>
      </c>
      <c r="T232" s="18"/>
      <c r="U232" s="18"/>
      <c r="V232" s="32"/>
      <c r="W232" s="19"/>
      <c r="X232" s="19"/>
      <c r="Y232" s="39"/>
      <c r="Z232" s="39"/>
      <c r="AA232" s="31" t="s">
        <v>458</v>
      </c>
    </row>
    <row r="233" spans="2:27" x14ac:dyDescent="0.25">
      <c r="B233" s="82">
        <v>9</v>
      </c>
      <c r="C233" s="25" t="s">
        <v>2</v>
      </c>
      <c r="D233" s="26">
        <v>88</v>
      </c>
      <c r="E233" s="27" t="s">
        <v>412</v>
      </c>
      <c r="F233" s="54" t="s">
        <v>322</v>
      </c>
      <c r="G233" s="13"/>
      <c r="H233" s="14"/>
      <c r="I233" s="14"/>
      <c r="J233" s="17"/>
      <c r="K233" s="17"/>
      <c r="L233" s="17"/>
      <c r="M233" s="17"/>
      <c r="N233" s="15"/>
      <c r="O233" s="15"/>
      <c r="P233" s="15"/>
      <c r="Q233" s="28"/>
      <c r="R233" s="28"/>
      <c r="S233" s="16" t="s">
        <v>30</v>
      </c>
      <c r="T233" s="18"/>
      <c r="U233" s="18"/>
      <c r="V233" s="32"/>
      <c r="W233" s="19"/>
      <c r="X233" s="19"/>
      <c r="Y233" s="39"/>
      <c r="Z233" s="39"/>
      <c r="AA233" s="31" t="s">
        <v>408</v>
      </c>
    </row>
    <row r="234" spans="2:27" x14ac:dyDescent="0.25">
      <c r="B234" s="82">
        <v>9</v>
      </c>
      <c r="C234" s="25" t="s">
        <v>2</v>
      </c>
      <c r="D234" s="26">
        <v>88</v>
      </c>
      <c r="E234" s="27" t="s">
        <v>831</v>
      </c>
      <c r="F234" s="256" t="s">
        <v>830</v>
      </c>
      <c r="G234" s="13"/>
      <c r="H234" s="14"/>
      <c r="I234" s="14"/>
      <c r="J234" s="17"/>
      <c r="K234" s="17"/>
      <c r="L234" s="17"/>
      <c r="M234" s="17"/>
      <c r="N234" s="15"/>
      <c r="O234" s="15"/>
      <c r="P234" s="15"/>
      <c r="Q234" s="28"/>
      <c r="R234" s="28"/>
      <c r="S234" s="16" t="s">
        <v>30</v>
      </c>
      <c r="T234" s="18"/>
      <c r="U234" s="18"/>
      <c r="V234" s="32"/>
      <c r="W234" s="19"/>
      <c r="X234" s="19"/>
      <c r="Y234" s="39"/>
      <c r="Z234" s="39"/>
      <c r="AA234" s="31" t="s">
        <v>407</v>
      </c>
    </row>
    <row r="235" spans="2:27" x14ac:dyDescent="0.25">
      <c r="B235" s="82">
        <v>9</v>
      </c>
      <c r="C235" s="25" t="s">
        <v>2</v>
      </c>
      <c r="D235" s="26">
        <v>88</v>
      </c>
      <c r="E235" s="27" t="s">
        <v>411</v>
      </c>
      <c r="F235" s="54" t="s">
        <v>322</v>
      </c>
      <c r="G235" s="13"/>
      <c r="H235" s="14"/>
      <c r="I235" s="14"/>
      <c r="J235" s="17"/>
      <c r="K235" s="17"/>
      <c r="L235" s="17"/>
      <c r="M235" s="17"/>
      <c r="N235" s="15"/>
      <c r="O235" s="15"/>
      <c r="P235" s="15"/>
      <c r="Q235" s="28"/>
      <c r="R235" s="28"/>
      <c r="S235" s="16" t="s">
        <v>30</v>
      </c>
      <c r="T235" s="18"/>
      <c r="U235" s="18"/>
      <c r="V235" s="32"/>
      <c r="W235" s="19"/>
      <c r="X235" s="19"/>
      <c r="Y235" s="39"/>
      <c r="Z235" s="39"/>
      <c r="AA235" s="31" t="s">
        <v>513</v>
      </c>
    </row>
    <row r="236" spans="2:27" ht="25.5" x14ac:dyDescent="0.25">
      <c r="B236" s="82">
        <v>9</v>
      </c>
      <c r="C236" s="25" t="s">
        <v>2</v>
      </c>
      <c r="D236" s="26">
        <v>88</v>
      </c>
      <c r="E236" s="27" t="s">
        <v>38</v>
      </c>
      <c r="F236" s="256" t="s">
        <v>742</v>
      </c>
      <c r="G236" s="13"/>
      <c r="H236" s="14"/>
      <c r="I236" s="14"/>
      <c r="J236" s="17" t="s">
        <v>30</v>
      </c>
      <c r="K236" s="17"/>
      <c r="L236" s="17"/>
      <c r="M236" s="17"/>
      <c r="N236" s="15" t="s">
        <v>30</v>
      </c>
      <c r="O236" s="15" t="s">
        <v>30</v>
      </c>
      <c r="P236" s="15" t="s">
        <v>30</v>
      </c>
      <c r="Q236" s="28"/>
      <c r="R236" s="28" t="s">
        <v>30</v>
      </c>
      <c r="S236" s="16"/>
      <c r="T236" s="18"/>
      <c r="U236" s="18"/>
      <c r="V236" s="32"/>
      <c r="W236" s="19"/>
      <c r="X236" s="19"/>
      <c r="Y236" s="39"/>
      <c r="Z236" s="39"/>
      <c r="AA236" s="31" t="s">
        <v>741</v>
      </c>
    </row>
    <row r="237" spans="2:27" ht="27.75" x14ac:dyDescent="0.25">
      <c r="B237" s="82">
        <v>9</v>
      </c>
      <c r="C237" s="25" t="s">
        <v>2</v>
      </c>
      <c r="D237" s="26">
        <v>88</v>
      </c>
      <c r="E237" s="27" t="s">
        <v>45</v>
      </c>
      <c r="F237" s="54" t="s">
        <v>322</v>
      </c>
      <c r="G237" s="13" t="s">
        <v>30</v>
      </c>
      <c r="H237" s="14"/>
      <c r="I237" s="14"/>
      <c r="J237" s="17"/>
      <c r="K237" s="17"/>
      <c r="L237" s="17"/>
      <c r="M237" s="17"/>
      <c r="N237" s="15"/>
      <c r="O237" s="15"/>
      <c r="P237" s="15" t="s">
        <v>30</v>
      </c>
      <c r="Q237" s="28"/>
      <c r="R237" s="28"/>
      <c r="S237" s="16"/>
      <c r="T237" s="18"/>
      <c r="U237" s="18"/>
      <c r="V237" s="32"/>
      <c r="W237" s="19"/>
      <c r="X237" s="19"/>
      <c r="Y237" s="39" t="s">
        <v>30</v>
      </c>
      <c r="Z237" s="39"/>
      <c r="AA237" s="31" t="s">
        <v>236</v>
      </c>
    </row>
    <row r="238" spans="2:27" x14ac:dyDescent="0.25">
      <c r="B238" s="82">
        <v>9</v>
      </c>
      <c r="C238" s="25" t="s">
        <v>2</v>
      </c>
      <c r="D238" s="26">
        <v>88</v>
      </c>
      <c r="E238" s="27" t="s">
        <v>410</v>
      </c>
      <c r="F238" s="256" t="s">
        <v>830</v>
      </c>
      <c r="G238" s="13"/>
      <c r="H238" s="14"/>
      <c r="I238" s="14"/>
      <c r="J238" s="17"/>
      <c r="K238" s="17"/>
      <c r="L238" s="17"/>
      <c r="M238" s="17"/>
      <c r="N238" s="15"/>
      <c r="O238" s="15"/>
      <c r="P238" s="15"/>
      <c r="Q238" s="28"/>
      <c r="R238" s="28"/>
      <c r="S238" s="16" t="s">
        <v>30</v>
      </c>
      <c r="T238" s="18"/>
      <c r="U238" s="18"/>
      <c r="V238" s="32"/>
      <c r="W238" s="19"/>
      <c r="X238" s="19"/>
      <c r="Y238" s="39"/>
      <c r="Z238" s="39"/>
      <c r="AA238" s="31" t="s">
        <v>409</v>
      </c>
    </row>
    <row r="239" spans="2:27" x14ac:dyDescent="0.25">
      <c r="B239" s="82">
        <v>9</v>
      </c>
      <c r="C239" s="25" t="s">
        <v>2</v>
      </c>
      <c r="D239" s="26">
        <v>89</v>
      </c>
      <c r="E239" s="27" t="s">
        <v>280</v>
      </c>
      <c r="F239" s="256" t="s">
        <v>743</v>
      </c>
      <c r="G239" s="13"/>
      <c r="H239" s="14"/>
      <c r="I239" s="14"/>
      <c r="J239" s="17"/>
      <c r="K239" s="17"/>
      <c r="L239" s="17"/>
      <c r="M239" s="17"/>
      <c r="N239" s="15"/>
      <c r="O239" s="15" t="s">
        <v>30</v>
      </c>
      <c r="P239" s="15"/>
      <c r="Q239" s="28"/>
      <c r="R239" s="28"/>
      <c r="S239" s="16"/>
      <c r="T239" s="18"/>
      <c r="U239" s="18"/>
      <c r="V239" s="32"/>
      <c r="W239" s="19"/>
      <c r="X239" s="19"/>
      <c r="Y239" s="39"/>
      <c r="Z239" s="39"/>
      <c r="AA239" s="31" t="s">
        <v>680</v>
      </c>
    </row>
    <row r="240" spans="2:27" x14ac:dyDescent="0.25">
      <c r="B240" s="82">
        <v>9</v>
      </c>
      <c r="C240" s="25" t="s">
        <v>2</v>
      </c>
      <c r="D240" s="26">
        <v>89</v>
      </c>
      <c r="E240" s="27" t="s">
        <v>305</v>
      </c>
      <c r="F240" s="64" t="s">
        <v>317</v>
      </c>
      <c r="G240" s="13"/>
      <c r="H240" s="14"/>
      <c r="I240" s="14"/>
      <c r="J240" s="17"/>
      <c r="K240" s="17"/>
      <c r="L240" s="17"/>
      <c r="M240" s="17"/>
      <c r="N240" s="15"/>
      <c r="O240" s="15"/>
      <c r="P240" s="15"/>
      <c r="Q240" s="28"/>
      <c r="R240" s="28"/>
      <c r="S240" s="16"/>
      <c r="T240" s="18"/>
      <c r="U240" s="18"/>
      <c r="V240" s="32"/>
      <c r="W240" s="19"/>
      <c r="X240" s="19"/>
      <c r="Y240" s="39"/>
      <c r="Z240" s="39"/>
      <c r="AA240" s="31" t="s">
        <v>306</v>
      </c>
    </row>
    <row r="241" spans="2:27" x14ac:dyDescent="0.25">
      <c r="B241" s="82">
        <v>9</v>
      </c>
      <c r="C241" s="25" t="s">
        <v>2</v>
      </c>
      <c r="D241" s="26">
        <v>89</v>
      </c>
      <c r="E241" s="27" t="s">
        <v>399</v>
      </c>
      <c r="F241" s="54" t="s">
        <v>322</v>
      </c>
      <c r="G241" s="13"/>
      <c r="H241" s="14"/>
      <c r="I241" s="14"/>
      <c r="J241" s="17"/>
      <c r="K241" s="17"/>
      <c r="L241" s="17"/>
      <c r="M241" s="17"/>
      <c r="N241" s="15"/>
      <c r="O241" s="15"/>
      <c r="P241" s="15"/>
      <c r="Q241" s="28"/>
      <c r="R241" s="28"/>
      <c r="S241" s="16" t="s">
        <v>30</v>
      </c>
      <c r="T241" s="18"/>
      <c r="U241" s="18"/>
      <c r="V241" s="32"/>
      <c r="W241" s="19"/>
      <c r="X241" s="19"/>
      <c r="Y241" s="39"/>
      <c r="Z241" s="39"/>
      <c r="AA241" s="31" t="s">
        <v>499</v>
      </c>
    </row>
    <row r="242" spans="2:27" ht="15.75" thickBot="1" x14ac:dyDescent="0.3">
      <c r="B242" s="82">
        <v>9</v>
      </c>
      <c r="C242" s="272" t="s">
        <v>2</v>
      </c>
      <c r="D242" s="273">
        <v>90</v>
      </c>
      <c r="E242" s="274" t="s">
        <v>7</v>
      </c>
      <c r="F242" s="275" t="s">
        <v>322</v>
      </c>
      <c r="G242" s="276"/>
      <c r="H242" s="277"/>
      <c r="I242" s="277"/>
      <c r="J242" s="278"/>
      <c r="K242" s="278"/>
      <c r="L242" s="278"/>
      <c r="M242" s="278"/>
      <c r="N242" s="279"/>
      <c r="O242" s="279"/>
      <c r="P242" s="279" t="s">
        <v>30</v>
      </c>
      <c r="Q242" s="280"/>
      <c r="R242" s="280"/>
      <c r="S242" s="281"/>
      <c r="T242" s="282"/>
      <c r="U242" s="282"/>
      <c r="V242" s="283"/>
      <c r="W242" s="284"/>
      <c r="X242" s="284"/>
      <c r="Y242" s="285"/>
      <c r="Z242" s="285"/>
      <c r="AA242" s="286" t="s">
        <v>8</v>
      </c>
    </row>
    <row r="243" spans="2:27" ht="17.25" x14ac:dyDescent="0.25">
      <c r="B243" s="69"/>
      <c r="C243" s="51"/>
      <c r="F243" s="66"/>
    </row>
    <row r="244" spans="2:27" ht="21" x14ac:dyDescent="0.25">
      <c r="B244" s="70" t="s">
        <v>318</v>
      </c>
      <c r="C244"/>
    </row>
    <row r="245" spans="2:27" x14ac:dyDescent="0.25">
      <c r="C245"/>
    </row>
    <row r="246" spans="2:27" x14ac:dyDescent="0.25">
      <c r="C246"/>
    </row>
  </sheetData>
  <sortState xmlns:xlrd2="http://schemas.microsoft.com/office/spreadsheetml/2017/richdata2" ref="B7:AA239">
    <sortCondition ref="B6:B239"/>
    <sortCondition ref="D6:D239"/>
    <sortCondition ref="E6:E239"/>
  </sortState>
  <mergeCells count="1">
    <mergeCell ref="B2:AA2"/>
  </mergeCells>
  <phoneticPr fontId="3" type="noConversion"/>
  <hyperlinks>
    <hyperlink ref="B7" location="CARTE!A30" display="CARTE!A30" xr:uid="{00000000-0004-0000-0300-000000000000}"/>
    <hyperlink ref="B6" location="CARTE!A30" display="CARTE!A30" xr:uid="{00000000-0004-0000-0300-000001000000}"/>
    <hyperlink ref="B23" location="CARTE!A45" display="CARTE!A45" xr:uid="{00000000-0004-0000-0300-000002000000}"/>
    <hyperlink ref="B74:B76" location="CARTE!A1" display="CARTE!A1" xr:uid="{00000000-0004-0000-0300-000003000000}"/>
    <hyperlink ref="B72" location="CARTE!A7" display="CARTE!A7" xr:uid="{00000000-0004-0000-0300-000004000000}"/>
    <hyperlink ref="B78:B85" location="CARTE!A7" display="CARTE!A7" xr:uid="{00000000-0004-0000-0300-000005000000}"/>
    <hyperlink ref="B7:B28" location="CARTE!A30" display="CARTE!A30" xr:uid="{00000000-0004-0000-0300-000006000000}"/>
    <hyperlink ref="B80" location="CARTE!A45" display="CARTE!A45" xr:uid="{00000000-0004-0000-0300-000007000000}"/>
    <hyperlink ref="B90:B91" location="CARTE!A45" display="CARTE!A45" xr:uid="{00000000-0004-0000-0300-000008000000}"/>
    <hyperlink ref="B85" location="CARTE!A40" display="CARTE!A40" xr:uid="{00000000-0004-0000-0300-000009000000}"/>
    <hyperlink ref="B93:B99" location="CARTE!A40" display="CARTE!A40" xr:uid="{00000000-0004-0000-0300-00000A000000}"/>
    <hyperlink ref="B100:B104" location="CARTE!A1" display="CARTE!A1" xr:uid="{00000000-0004-0000-0300-00000B000000}"/>
    <hyperlink ref="B101" location="CARTE!A35" display="CARTE!A35" xr:uid="{00000000-0004-0000-0300-00000C000000}"/>
    <hyperlink ref="B106:B164" location="CARTE!A35" display="CARTE!A35" xr:uid="{00000000-0004-0000-0300-00000D000000}"/>
    <hyperlink ref="B107" location="CARTE!A35" display="CARTE!A35" xr:uid="{00000000-0004-0000-0300-00000E000000}"/>
    <hyperlink ref="B163" location="CARTE!A30" display="CARTE!A30" xr:uid="{00000000-0004-0000-0300-00000F000000}"/>
    <hyperlink ref="B166:B239" location="CARTE!A30" display="CARTE!A30" xr:uid="{00000000-0004-0000-0300-000010000000}"/>
    <hyperlink ref="F107" r:id="rId1" xr:uid="{00000000-0004-0000-0300-000011000000}"/>
    <hyperlink ref="F110" r:id="rId2" xr:uid="{00000000-0004-0000-0300-000012000000}"/>
    <hyperlink ref="F115" r:id="rId3" xr:uid="{00000000-0004-0000-0300-000013000000}"/>
    <hyperlink ref="F45" r:id="rId4" xr:uid="{00000000-0004-0000-0300-000014000000}"/>
    <hyperlink ref="F43" r:id="rId5" xr:uid="{00000000-0004-0000-0300-000015000000}"/>
    <hyperlink ref="F28" r:id="rId6" xr:uid="{00000000-0004-0000-0300-000016000000}"/>
    <hyperlink ref="B11" location="CARTE!A30" display="CARTE!A30" xr:uid="{00000000-0004-0000-0300-000017000000}"/>
    <hyperlink ref="B144" location="CARTE!A35" display="CARTE!A35" xr:uid="{00000000-0004-0000-0300-000018000000}"/>
    <hyperlink ref="B174" location="CARTE!A30" display="CARTE!A30" xr:uid="{00000000-0004-0000-0300-000019000000}"/>
    <hyperlink ref="B219" location="CARTE!A30" display="CARTE!A30" xr:uid="{00000000-0004-0000-0300-00001A000000}"/>
    <hyperlink ref="B75" location="CARTE!A7" display="CARTE!A7" xr:uid="{00000000-0004-0000-0300-00001B000000}"/>
    <hyperlink ref="B18" location="CARTE!A30" display="CARTE!A30" xr:uid="{00000000-0004-0000-0300-00001C000000}"/>
    <hyperlink ref="B147" location="CARTE!A35" display="CARTE!A35" xr:uid="{00000000-0004-0000-0300-00001D000000}"/>
    <hyperlink ref="B74" location="CARTE!A7" display="CARTE!A7" xr:uid="{00000000-0004-0000-0300-00001E000000}"/>
    <hyperlink ref="F44" r:id="rId7" xr:uid="{00000000-0004-0000-0300-00001F000000}"/>
    <hyperlink ref="B84" location="CARTE!A45" display="CARTE!A45" xr:uid="{00000000-0004-0000-0300-000020000000}"/>
    <hyperlink ref="B141" location="CARTE!A35" display="CARTE!A35" xr:uid="{00000000-0004-0000-0300-000021000000}"/>
    <hyperlink ref="B128" location="CARTE!A35" display="CARTE!A35" xr:uid="{00000000-0004-0000-0300-000022000000}"/>
    <hyperlink ref="B111" location="CARTE!A35" display="CARTE!A35" xr:uid="{00000000-0004-0000-0300-000023000000}"/>
    <hyperlink ref="B112" location="CARTE!A35" display="CARTE!A35" xr:uid="{00000000-0004-0000-0300-000024000000}"/>
    <hyperlink ref="B109" location="CARTE!A35" display="CARTE!A35" xr:uid="{00000000-0004-0000-0300-000025000000}"/>
    <hyperlink ref="B109" location="CARTE!A35" display="CARTE!A35" xr:uid="{00000000-0004-0000-0300-000026000000}"/>
    <hyperlink ref="B14" location="CARTE!A30" display="CARTE!A30" xr:uid="{00000000-0004-0000-0300-000027000000}"/>
    <hyperlink ref="B30:B73" location="CARTE!A45" display="CARTE!A45" xr:uid="{00000000-0004-0000-0300-000028000000}"/>
    <hyperlink ref="B92" location="CARTE!A40" display="CARTE!A40" xr:uid="{00000000-0004-0000-0300-000029000000}"/>
    <hyperlink ref="B220" location="CARTE!A30" display="CARTE!A30" xr:uid="{00000000-0004-0000-0300-00002A000000}"/>
    <hyperlink ref="B162" location="CARTE!A30" display="CARTE!A30" xr:uid="{00000000-0004-0000-0300-00002B000000}"/>
    <hyperlink ref="B216" location="CARTE!A30" display="CARTE!A30" xr:uid="{00000000-0004-0000-0300-00002C000000}"/>
    <hyperlink ref="B208" location="CARTE!A30" display="CARTE!A30" xr:uid="{00000000-0004-0000-0300-00002D000000}"/>
    <hyperlink ref="B8" location="CARTE!A30" display="CARTE!A30" xr:uid="{00000000-0004-0000-0300-00002E000000}"/>
    <hyperlink ref="B118" location="CARTE!A35" display="CARTE!A35" xr:uid="{00000000-0004-0000-0300-00002F000000}"/>
    <hyperlink ref="B131" location="CARTE!A35" display="CARTE!A35" xr:uid="{00000000-0004-0000-0300-000030000000}"/>
    <hyperlink ref="B113" location="CARTE!A35" display="CARTE!A35" xr:uid="{00000000-0004-0000-0300-000031000000}"/>
    <hyperlink ref="B121" location="CARTE!A35" display="CARTE!A35" xr:uid="{00000000-0004-0000-0300-000032000000}"/>
    <hyperlink ref="B102" location="CARTE!A35" display="CARTE!A35" xr:uid="{00000000-0004-0000-0300-000033000000}"/>
    <hyperlink ref="B108" location="CARTE!A35" display="CARTE!A35" xr:uid="{00000000-0004-0000-0300-000034000000}"/>
    <hyperlink ref="B140" location="CARTE!A35" display="CARTE!A35" xr:uid="{00000000-0004-0000-0300-000035000000}"/>
    <hyperlink ref="B132" location="CARTE!A35" display="CARTE!A35" xr:uid="{00000000-0004-0000-0300-000036000000}"/>
    <hyperlink ref="B133" location="CARTE!A35" display="CARTE!A35" xr:uid="{00000000-0004-0000-0300-000037000000}"/>
    <hyperlink ref="B106" location="CARTE!A35" display="CARTE!A35" xr:uid="{00000000-0004-0000-0300-000038000000}"/>
    <hyperlink ref="B146" location="CARTE!A35" display="CARTE!A35" xr:uid="{00000000-0004-0000-0300-000039000000}"/>
    <hyperlink ref="B150" location="CARTE!A35" display="CARTE!A35" xr:uid="{00000000-0004-0000-0300-00003A000000}"/>
    <hyperlink ref="B153" location="CARTE!A35" display="CARTE!A35" xr:uid="{00000000-0004-0000-0300-00003B000000}"/>
    <hyperlink ref="B193" location="CARTE!A30" display="CARTE!A30" xr:uid="{00000000-0004-0000-0300-00003C000000}"/>
    <hyperlink ref="B233" location="CARTE!A30" display="CARTE!A30" xr:uid="{00000000-0004-0000-0300-00003D000000}"/>
    <hyperlink ref="B229:B232" location="CARTE!A30" display="CARTE!A30" xr:uid="{00000000-0004-0000-0300-00003E000000}"/>
    <hyperlink ref="B229:B230" location="CARTE!A30" display="CARTE!A30" xr:uid="{00000000-0004-0000-0300-00003F000000}"/>
    <hyperlink ref="B226" location="CARTE!A30" display="CARTE!A30" xr:uid="{00000000-0004-0000-0300-000040000000}"/>
    <hyperlink ref="B228" location="CARTE!A30" display="CARTE!A30" xr:uid="{00000000-0004-0000-0300-000041000000}"/>
    <hyperlink ref="B229" location="CARTE!A30" display="CARTE!A30" xr:uid="{00000000-0004-0000-0300-000042000000}"/>
    <hyperlink ref="B231" location="CARTE!A30" display="CARTE!A30" xr:uid="{00000000-0004-0000-0300-000043000000}"/>
    <hyperlink ref="B234" location="CARTE!A30" display="CARTE!A30" xr:uid="{00000000-0004-0000-0300-000044000000}"/>
    <hyperlink ref="B233" location="CARTE!A30" display="CARTE!A30" xr:uid="{00000000-0004-0000-0300-000045000000}"/>
    <hyperlink ref="B235" location="CARTE!A30" display="CARTE!A30" xr:uid="{00000000-0004-0000-0300-000046000000}"/>
    <hyperlink ref="B238" location="CARTE!A30" display="CARTE!A30" xr:uid="{00000000-0004-0000-0300-000047000000}"/>
    <hyperlink ref="B165" location="CARTE!A30" display="CARTE!A30" xr:uid="{00000000-0004-0000-0300-000048000000}"/>
    <hyperlink ref="B168" location="CARTE!A30" display="CARTE!A30" xr:uid="{00000000-0004-0000-0300-000049000000}"/>
    <hyperlink ref="B221" location="CARTE!A30" display="CARTE!A30" xr:uid="{00000000-0004-0000-0300-00004A000000}"/>
    <hyperlink ref="B170" location="CARTE!A30" display="CARTE!A30" xr:uid="{00000000-0004-0000-0300-00004B000000}"/>
    <hyperlink ref="B173" location="CARTE!A30" display="CARTE!A30" xr:uid="{00000000-0004-0000-0300-00004C000000}"/>
    <hyperlink ref="B222" location="CARTE!A30" display="CARTE!A30" xr:uid="{00000000-0004-0000-0300-00004D000000}"/>
    <hyperlink ref="B176" location="CARTE!A30" display="CARTE!A30" xr:uid="{00000000-0004-0000-0300-00004E000000}"/>
    <hyperlink ref="B223" location="CARTE!A30" display="CARTE!A30" xr:uid="{00000000-0004-0000-0300-00004F000000}"/>
    <hyperlink ref="B175" location="CARTE!A30" display="CARTE!A30" xr:uid="{00000000-0004-0000-0300-000050000000}"/>
    <hyperlink ref="B224" location="CARTE!A30" display="CARTE!A30" xr:uid="{00000000-0004-0000-0300-000051000000}"/>
    <hyperlink ref="B177" location="CARTE!A30" display="CARTE!A30" xr:uid="{00000000-0004-0000-0300-000052000000}"/>
    <hyperlink ref="B178" location="CARTE!A30" display="CARTE!A30" xr:uid="{00000000-0004-0000-0300-000053000000}"/>
    <hyperlink ref="B179" location="CARTE!A30" display="CARTE!A30" xr:uid="{00000000-0004-0000-0300-000054000000}"/>
    <hyperlink ref="B188" location="CARTE!A30" display="CARTE!A30" xr:uid="{00000000-0004-0000-0300-000055000000}"/>
    <hyperlink ref="B181" location="CARTE!A30" display="CARTE!A30" xr:uid="{00000000-0004-0000-0300-000056000000}"/>
    <hyperlink ref="B183" location="CARTE!A30" display="CARTE!A30" xr:uid="{00000000-0004-0000-0300-000057000000}"/>
    <hyperlink ref="B184" location="CARTE!A30" display="CARTE!A30" xr:uid="{00000000-0004-0000-0300-000058000000}"/>
    <hyperlink ref="B185" location="CARTE!A30" display="CARTE!A30" xr:uid="{00000000-0004-0000-0300-000059000000}"/>
    <hyperlink ref="B187" location="CARTE!A30" display="CARTE!A30" xr:uid="{00000000-0004-0000-0300-00005A000000}"/>
    <hyperlink ref="B100" location="CARTE!A1" display="CARTE!A1" xr:uid="{00000000-0004-0000-0300-00005B000000}"/>
    <hyperlink ref="B186" location="CARTE!A30" display="CARTE!A30" xr:uid="{00000000-0004-0000-0300-00005C000000}"/>
    <hyperlink ref="B104" location="CARTE!A1" display="CARTE!A1" xr:uid="{00000000-0004-0000-0300-00005D000000}"/>
    <hyperlink ref="B137" location="CARTE!A1" display="CARTE!A1" xr:uid="{00000000-0004-0000-0300-00005E000000}"/>
    <hyperlink ref="B33" location="CARTE!A45" display="CARTE!A45" xr:uid="{00000000-0004-0000-0300-00005F000000}"/>
    <hyperlink ref="B53" location="CARTE!A45" display="CARTE!A45" xr:uid="{00000000-0004-0000-0300-000060000000}"/>
    <hyperlink ref="B51" location="CARTE!A45" display="CARTE!A45" xr:uid="{00000000-0004-0000-0300-000061000000}"/>
    <hyperlink ref="B62" location="CARTE!A45" display="CARTE!A45" xr:uid="{00000000-0004-0000-0300-000062000000}"/>
    <hyperlink ref="B64" location="CARTE!A45" display="CARTE!A45" xr:uid="{00000000-0004-0000-0300-000063000000}"/>
    <hyperlink ref="B58" location="CARTE!A45" display="CARTE!A45" xr:uid="{00000000-0004-0000-0300-000065000000}"/>
    <hyperlink ref="B59" location="CARTE!A45" display="CARTE!A45" xr:uid="{00000000-0004-0000-0300-000066000000}"/>
    <hyperlink ref="B50" location="CARTE!A45" display="CARTE!A45" xr:uid="{00000000-0004-0000-0300-000067000000}"/>
    <hyperlink ref="B33" location="CARTE!A45" display="CARTE!A45" xr:uid="{00000000-0004-0000-0300-000068000000}"/>
    <hyperlink ref="B48" location="CARTE!A45" display="CARTE!A45" xr:uid="{00000000-0004-0000-0300-000069000000}"/>
    <hyperlink ref="B54:B55" location="CARTE!A45" display="CARTE!A45" xr:uid="{00000000-0004-0000-0300-00006A000000}"/>
    <hyperlink ref="B55:B57" location="CARTE!A45" display="CARTE!A45" xr:uid="{00000000-0004-0000-0300-00006B000000}"/>
    <hyperlink ref="B63" location="CARTE!A45" display="CARTE!A45" xr:uid="{00000000-0004-0000-0300-00006C000000}"/>
    <hyperlink ref="B130" location="CARTE!A35" display="CARTE!A35" xr:uid="{00000000-0004-0000-0300-00006D000000}"/>
    <hyperlink ref="B138" location="CARTE!A35" display="CARTE!A35" xr:uid="{00000000-0004-0000-0300-00006E000000}"/>
    <hyperlink ref="B95" location="CARTE!A1" display="CARTE!A1" xr:uid="{00000000-0004-0000-0300-00006F000000}"/>
    <hyperlink ref="B158" location="CARTE!A35" display="CARTE!A35" xr:uid="{00000000-0004-0000-0300-000070000000}"/>
    <hyperlink ref="B142" location="CARTE!A35" display="CARTE!A35" xr:uid="{00000000-0004-0000-0300-000071000000}"/>
    <hyperlink ref="B55" location="CARTE!A45" display="CARTE!A45" xr:uid="{00000000-0004-0000-0300-000072000000}"/>
    <hyperlink ref="B49" location="CARTE!A45" display="CARTE!A45" xr:uid="{00000000-0004-0000-0300-000073000000}"/>
    <hyperlink ref="B199" location="CARTE!A30" display="CARTE!A30" xr:uid="{00000000-0004-0000-0300-000074000000}"/>
    <hyperlink ref="B81" location="CARTE!A45" display="CARTE!A45" xr:uid="{00000000-0004-0000-0300-000075000000}"/>
    <hyperlink ref="B116" location="CARTE!A35" display="CARTE!A35" xr:uid="{00000000-0004-0000-0300-000076000000}"/>
    <hyperlink ref="B241" location="CARTE!A30" display="CARTE!A30" xr:uid="{00000000-0004-0000-0300-000077000000}"/>
    <hyperlink ref="B94" location="CARTE!A1" display="CARTE!A1" xr:uid="{00000000-0004-0000-0300-000078000000}"/>
    <hyperlink ref="B167" location="CARTE!A30" display="CARTE!A30" xr:uid="{00000000-0004-0000-0300-000079000000}"/>
    <hyperlink ref="F9" r:id="rId8" xr:uid="{00000000-0004-0000-0300-00007A000000}"/>
    <hyperlink ref="F119" r:id="rId9" xr:uid="{00000000-0004-0000-0300-00007B000000}"/>
    <hyperlink ref="F7" r:id="rId10" xr:uid="{00000000-0004-0000-0300-00007C000000}"/>
    <hyperlink ref="F12" r:id="rId11" xr:uid="{00000000-0004-0000-0300-00007D000000}"/>
    <hyperlink ref="F10" r:id="rId12" xr:uid="{00000000-0004-0000-0300-00007E000000}"/>
    <hyperlink ref="F11" r:id="rId13" xr:uid="{00000000-0004-0000-0300-00007F000000}"/>
    <hyperlink ref="F14" r:id="rId14" xr:uid="{00000000-0004-0000-0300-000080000000}"/>
    <hyperlink ref="F13" r:id="rId15" xr:uid="{00000000-0004-0000-0300-000081000000}"/>
    <hyperlink ref="F18" r:id="rId16" xr:uid="{00000000-0004-0000-0300-000082000000}"/>
    <hyperlink ref="F29" r:id="rId17" xr:uid="{00000000-0004-0000-0300-000083000000}"/>
    <hyperlink ref="F92" r:id="rId18" xr:uid="{00000000-0004-0000-0300-000084000000}"/>
    <hyperlink ref="F116" r:id="rId19" xr:uid="{00000000-0004-0000-0300-000085000000}"/>
    <hyperlink ref="F129" r:id="rId20" xr:uid="{00000000-0004-0000-0300-000086000000}"/>
    <hyperlink ref="F134" r:id="rId21" xr:uid="{00000000-0004-0000-0300-000087000000}"/>
    <hyperlink ref="F148" r:id="rId22" display="58490.us1" xr:uid="{00000000-0004-0000-0300-000088000000}"/>
    <hyperlink ref="F149" r:id="rId23" xr:uid="{3ED8307C-3AAA-4070-A565-7B4F998DA9CC}"/>
    <hyperlink ref="F147" r:id="rId24" xr:uid="{F440012F-8933-4982-9FC4-6A624163A485}"/>
    <hyperlink ref="F154" r:id="rId25" xr:uid="{B78047C5-0BFA-40AD-AA07-00F0851AF3CE}"/>
    <hyperlink ref="F152" r:id="rId26" xr:uid="{7E3DE4D5-D3E8-4AE2-944F-15BB20620E11}"/>
    <hyperlink ref="F156" r:id="rId27" xr:uid="{C6463680-58AC-4097-A058-F0F07715D184}"/>
    <hyperlink ref="F171" r:id="rId28" xr:uid="{525D88B0-0B65-49DB-B9AA-4CBA267BC221}"/>
    <hyperlink ref="B217" location="CARTE!A30" display="CARTE!A30" xr:uid="{E729B746-3869-4320-A396-DA09DACA9C09}"/>
    <hyperlink ref="F217" r:id="rId29" xr:uid="{B51DFD9E-876F-4DBF-B176-810B686596D9}"/>
    <hyperlink ref="B203" location="CARTE!A30" display="CARTE!A30" xr:uid="{88A8CE04-292C-4462-8A12-E2CEC160C172}"/>
    <hyperlink ref="F203" r:id="rId30" xr:uid="{31ED2F49-05EB-442F-84ED-3FA6B387A4DC}"/>
    <hyperlink ref="F201" r:id="rId31" xr:uid="{89C81482-510C-4984-B456-6DDFD2935E6E}"/>
    <hyperlink ref="B36" location="CARTE!A45" display="CARTE!A45" xr:uid="{71DC0C48-1A0B-44A3-A01C-1DD9CF3B4995}"/>
    <hyperlink ref="F36" r:id="rId32" xr:uid="{02C6F409-9402-4E4E-B1B9-5E40136A936E}"/>
    <hyperlink ref="F216" r:id="rId33" xr:uid="{FA08F4D4-9F69-4636-B7A1-A1DF255EAC7E}"/>
    <hyperlink ref="F208" r:id="rId34" xr:uid="{ABEE620F-166E-4452-8885-130D7525269F}"/>
    <hyperlink ref="B209" location="CARTE!A30" display="CARTE!A30" xr:uid="{4B3A3466-F1CD-4175-AD59-9AF092F0C61E}"/>
    <hyperlink ref="F209" r:id="rId35" xr:uid="{4449BC24-B9FA-4289-A265-8BD3F28FE65F}"/>
    <hyperlink ref="B212" location="CARTE!A30" display="CARTE!A30" xr:uid="{0C7DF75A-2E98-4AA7-8E48-4B0C261B9969}"/>
    <hyperlink ref="F212" r:id="rId36" xr:uid="{19A6E48F-69C0-4114-AC4C-56B349066B86}"/>
    <hyperlink ref="F236" r:id="rId37" xr:uid="{276D3086-0643-46D4-826A-7F5F067FF81A}"/>
    <hyperlink ref="F239" r:id="rId38" xr:uid="{D8BC2543-CA4A-4A1E-9952-3A8A7F082173}"/>
    <hyperlink ref="F174" r:id="rId39" xr:uid="{32798807-83F3-42A9-8713-993EB8567D25}"/>
    <hyperlink ref="F88" r:id="rId40" xr:uid="{DF578304-FCE5-456E-A0CE-56568D2BAA72}"/>
    <hyperlink ref="F86" r:id="rId41" xr:uid="{5A06B402-9B5F-46BB-AE3D-5AAEAAB824D2}"/>
    <hyperlink ref="F85" r:id="rId42" xr:uid="{88ABE489-B125-4BD1-8A27-9737DFE93649}"/>
    <hyperlink ref="F54" r:id="rId43" xr:uid="{2917CB00-A6FC-4E10-A490-2675C037C54C}"/>
    <hyperlink ref="F63" r:id="rId44" xr:uid="{9A8BD206-6E0B-4171-A76B-498053546E33}"/>
    <hyperlink ref="B65" location="CARTE!A45" display="CARTE!A45" xr:uid="{6ECEAC49-6DBC-4383-B390-2729CE093486}"/>
    <hyperlink ref="F58" r:id="rId45" xr:uid="{63B45EC6-1F2A-40BC-AF10-BE4D3F242CFD}"/>
    <hyperlink ref="F52" r:id="rId46" xr:uid="{11CEF62C-BE85-47E1-89EC-955782074003}"/>
    <hyperlink ref="F47" r:id="rId47" xr:uid="{6AEDA0C3-371F-4EF7-B0E5-4FF5C84CEE9E}"/>
    <hyperlink ref="B56" location="CARTE!A45" display="CARTE!A45" xr:uid="{BC8C6D36-78B9-4D62-8E58-ED599D76A314}"/>
    <hyperlink ref="F59" r:id="rId48" xr:uid="{56E58F27-385A-495A-AE3C-7A266F32463B}"/>
    <hyperlink ref="F60" r:id="rId49" xr:uid="{9BE7BAA5-768F-4FE3-96DF-3792C53DEF18}"/>
    <hyperlink ref="F50" r:id="rId50" xr:uid="{C58F1EF0-3D16-4321-B485-1048F249E7D7}"/>
    <hyperlink ref="F48" r:id="rId51" xr:uid="{491B7B7D-6B70-4F14-8C1F-7D9DA0DCD62D}"/>
    <hyperlink ref="F56" r:id="rId52" xr:uid="{65BE3990-E6A4-41F8-8806-CACD990F5EFA}"/>
    <hyperlink ref="F49" r:id="rId53" xr:uid="{99C2BCF2-15C6-4AD2-A6D4-078B6482CA2C}"/>
    <hyperlink ref="F51" r:id="rId54" xr:uid="{84BE7B72-0E07-4234-994E-EEA394B7BDAD}"/>
    <hyperlink ref="F55" r:id="rId55" xr:uid="{443477D6-96F0-4181-A5F3-6D7622303EC7}"/>
    <hyperlink ref="F61" r:id="rId56" xr:uid="{96C8080C-FCAE-4356-8F6A-136FCE9B1B5D}"/>
    <hyperlink ref="F62" r:id="rId57" xr:uid="{27AF7A05-53F1-4866-B91C-24F549C4652D}"/>
    <hyperlink ref="F64" r:id="rId58" xr:uid="{95918C2C-239D-4010-80B3-09B5BB88A6AA}"/>
    <hyperlink ref="F33" r:id="rId59" xr:uid="{DAC234EB-3EC4-4196-9E7F-F5FAC4F66624}"/>
    <hyperlink ref="F53" r:id="rId60" xr:uid="{F2473E8D-0C68-4F38-A65C-6D0D8A3EC257}"/>
    <hyperlink ref="F57" r:id="rId61" xr:uid="{8287080E-EC33-42C8-85C3-90141E8C94E9}"/>
    <hyperlink ref="F238" r:id="rId62" xr:uid="{9ED15D01-7204-4B49-B5FB-490DA6BFDCFB}"/>
    <hyperlink ref="F226" r:id="rId63" xr:uid="{8C05231B-9AF1-4F30-B74B-DB3210D61760}"/>
    <hyperlink ref="F234" r:id="rId64" xr:uid="{0C25CCE6-1B7B-4395-8538-2F74631BFB0F}"/>
    <hyperlink ref="F139" r:id="rId65" xr:uid="{ABBC76B5-1068-47BC-A22A-A2A64A64E044}"/>
    <hyperlink ref="F222" r:id="rId66" xr:uid="{F0D49714-AF75-4AC4-A370-D56441615E36}"/>
    <hyperlink ref="F8" r:id="rId67" xr:uid="{7AA84711-C759-45D7-9DE3-EEDCD749CA21}"/>
    <hyperlink ref="F16" r:id="rId68" xr:uid="{4455CF7E-4A31-4273-AB5A-77BEBB030E6D}"/>
    <hyperlink ref="F104" r:id="rId69" xr:uid="{CBCD40A0-2BD8-4BF0-B8FC-B39DC55513F0}"/>
    <hyperlink ref="F102" r:id="rId70" xr:uid="{21B69C76-7902-4717-9330-0B23886E3A44}"/>
    <hyperlink ref="F100" r:id="rId71" xr:uid="{7BEE5A64-F79C-43C9-A0C4-FCC89466A946}"/>
    <hyperlink ref="F108" r:id="rId72" xr:uid="{29496553-4B81-4061-86ED-AE492956959D}"/>
    <hyperlink ref="F118" r:id="rId73" xr:uid="{1716E1E1-DE91-407C-A197-03368F59010A}"/>
    <hyperlink ref="F130" r:id="rId74" xr:uid="{36AFCE74-16A3-4E5D-8581-FE9D9E72ABD9}"/>
    <hyperlink ref="F131" r:id="rId75" xr:uid="{2DF94AAB-24BC-46D5-A032-0725AC0EF9D0}"/>
    <hyperlink ref="F132" r:id="rId76" xr:uid="{73CD5031-3354-4DF1-BB03-8C5ECBC4E4C9}"/>
    <hyperlink ref="F133" r:id="rId77" xr:uid="{8669AE66-48C9-42DF-BAA8-DB00AD099615}"/>
    <hyperlink ref="F137" r:id="rId78" xr:uid="{E5972BE0-390C-4479-A173-A8714F00A3E8}"/>
    <hyperlink ref="F165" r:id="rId79" xr:uid="{3BB5EF65-F647-4C51-86FA-1132D5B7E17F}"/>
    <hyperlink ref="F183" r:id="rId80" xr:uid="{5123F950-C508-4C30-8271-BF8FC9569793}"/>
    <hyperlink ref="F184" r:id="rId81" xr:uid="{9A5BE941-2842-40E8-9572-EF16FF29722C}"/>
    <hyperlink ref="F185" r:id="rId82" xr:uid="{E18BFFCF-9BE3-4604-96B5-075DEF5DED99}"/>
    <hyperlink ref="F186" r:id="rId83" xr:uid="{976896DF-1DC9-4A5C-B5F8-B3EF7B9D13A1}"/>
    <hyperlink ref="F187" r:id="rId84" xr:uid="{7B1940C8-BB22-496F-9DF3-D447B74278A3}"/>
    <hyperlink ref="F188" r:id="rId85" xr:uid="{02551B29-C491-4797-86D2-104A28066C89}"/>
    <hyperlink ref="F224" r:id="rId86" xr:uid="{3E9CAA35-DA90-45ED-A11B-FEE46B132140}"/>
    <hyperlink ref="F197" r:id="rId87" xr:uid="{52922BD9-3BB9-432F-88F5-828583E49473}"/>
  </hyperlinks>
  <pageMargins left="0.7" right="0.7" top="0.75" bottom="0.75" header="0.3" footer="0.3"/>
  <pageSetup paperSize="9" orientation="portrait" r:id="rId8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FFFF"/>
  </sheetPr>
  <dimension ref="A2:D46"/>
  <sheetViews>
    <sheetView showGridLines="0" showRowColHeaders="0" zoomScale="85" zoomScaleNormal="85" workbookViewId="0">
      <pane ySplit="9" topLeftCell="A16" activePane="bottomLeft" state="frozen"/>
      <selection pane="bottomLeft" activeCell="A20" sqref="A20:A21"/>
    </sheetView>
  </sheetViews>
  <sheetFormatPr baseColWidth="10" defaultRowHeight="15" x14ac:dyDescent="0.25"/>
  <cols>
    <col min="1" max="1" width="60.7109375" style="20" customWidth="1"/>
    <col min="2" max="2" width="7.7109375" style="128" bestFit="1" customWidth="1"/>
    <col min="3" max="3" width="90.7109375" style="129" customWidth="1"/>
    <col min="4" max="4" width="34.7109375" style="20" bestFit="1" customWidth="1"/>
  </cols>
  <sheetData>
    <row r="2" spans="1:4" x14ac:dyDescent="0.25">
      <c r="A2" t="s">
        <v>518</v>
      </c>
      <c r="B2"/>
      <c r="C2" s="92"/>
      <c r="D2" s="130" t="s">
        <v>580</v>
      </c>
    </row>
    <row r="3" spans="1:4" x14ac:dyDescent="0.25">
      <c r="A3" t="s">
        <v>519</v>
      </c>
      <c r="B3"/>
      <c r="C3" s="92"/>
      <c r="D3"/>
    </row>
    <row r="4" spans="1:4" x14ac:dyDescent="0.25">
      <c r="A4" t="s">
        <v>520</v>
      </c>
      <c r="B4"/>
      <c r="C4" s="92"/>
      <c r="D4"/>
    </row>
    <row r="6" spans="1:4" s="57" customFormat="1" ht="12.75" x14ac:dyDescent="0.2">
      <c r="A6" s="93" t="s">
        <v>599</v>
      </c>
      <c r="B6" s="94"/>
      <c r="C6" s="95"/>
      <c r="D6" s="94"/>
    </row>
    <row r="7" spans="1:4" s="57" customFormat="1" ht="12.75" x14ac:dyDescent="0.2">
      <c r="A7" s="96" t="s">
        <v>521</v>
      </c>
      <c r="C7" s="97"/>
    </row>
    <row r="9" spans="1:4" s="101" customFormat="1" ht="15.75" thickBot="1" x14ac:dyDescent="0.3">
      <c r="A9" s="98" t="s">
        <v>522</v>
      </c>
      <c r="B9" s="99" t="s">
        <v>523</v>
      </c>
      <c r="C9" s="100" t="s">
        <v>524</v>
      </c>
      <c r="D9" s="98" t="s">
        <v>525</v>
      </c>
    </row>
    <row r="10" spans="1:4" ht="65.25" thickTop="1" thickBot="1" x14ac:dyDescent="0.3">
      <c r="A10" s="102" t="s">
        <v>526</v>
      </c>
      <c r="B10" s="103" t="s">
        <v>523</v>
      </c>
      <c r="C10" s="104" t="s">
        <v>527</v>
      </c>
      <c r="D10" s="105" t="s">
        <v>528</v>
      </c>
    </row>
    <row r="11" spans="1:4" ht="25.5" x14ac:dyDescent="0.25">
      <c r="A11" s="476" t="s">
        <v>529</v>
      </c>
      <c r="B11" s="106" t="s">
        <v>530</v>
      </c>
      <c r="C11" s="111" t="s">
        <v>531</v>
      </c>
      <c r="D11" s="478" t="s">
        <v>532</v>
      </c>
    </row>
    <row r="12" spans="1:4" ht="51.75" thickBot="1" x14ac:dyDescent="0.3">
      <c r="A12" s="477"/>
      <c r="B12" s="107" t="s">
        <v>533</v>
      </c>
      <c r="C12" s="114" t="s">
        <v>534</v>
      </c>
      <c r="D12" s="479"/>
    </row>
    <row r="13" spans="1:4" ht="25.5" x14ac:dyDescent="0.25">
      <c r="A13" s="472" t="s">
        <v>535</v>
      </c>
      <c r="B13" s="108" t="s">
        <v>530</v>
      </c>
      <c r="C13" s="126" t="s">
        <v>536</v>
      </c>
      <c r="D13" s="480" t="s">
        <v>537</v>
      </c>
    </row>
    <row r="14" spans="1:4" ht="38.25" x14ac:dyDescent="0.25">
      <c r="A14" s="472"/>
      <c r="B14" s="109" t="s">
        <v>533</v>
      </c>
      <c r="C14" s="127" t="s">
        <v>538</v>
      </c>
      <c r="D14" s="481"/>
    </row>
    <row r="15" spans="1:4" ht="26.25" thickBot="1" x14ac:dyDescent="0.3">
      <c r="A15" s="473"/>
      <c r="B15" s="110" t="s">
        <v>539</v>
      </c>
      <c r="C15" s="125" t="s">
        <v>540</v>
      </c>
      <c r="D15" s="482"/>
    </row>
    <row r="16" spans="1:4" ht="38.25" x14ac:dyDescent="0.25">
      <c r="A16" s="483" t="s">
        <v>541</v>
      </c>
      <c r="B16" s="106" t="s">
        <v>530</v>
      </c>
      <c r="C16" s="111" t="s">
        <v>542</v>
      </c>
      <c r="D16" s="470" t="s">
        <v>543</v>
      </c>
    </row>
    <row r="17" spans="1:4" x14ac:dyDescent="0.25">
      <c r="A17" s="484"/>
      <c r="B17" s="112" t="s">
        <v>533</v>
      </c>
      <c r="C17" s="113" t="s">
        <v>544</v>
      </c>
      <c r="D17" s="486"/>
    </row>
    <row r="18" spans="1:4" ht="39" thickBot="1" x14ac:dyDescent="0.3">
      <c r="A18" s="485"/>
      <c r="B18" s="107" t="s">
        <v>539</v>
      </c>
      <c r="C18" s="114" t="s">
        <v>545</v>
      </c>
      <c r="D18" s="487"/>
    </row>
    <row r="19" spans="1:4" ht="77.25" thickBot="1" x14ac:dyDescent="0.3">
      <c r="A19" s="115" t="s">
        <v>546</v>
      </c>
      <c r="B19" s="116" t="s">
        <v>523</v>
      </c>
      <c r="C19" s="117" t="s">
        <v>547</v>
      </c>
      <c r="D19" s="118" t="s">
        <v>548</v>
      </c>
    </row>
    <row r="20" spans="1:4" ht="38.25" x14ac:dyDescent="0.25">
      <c r="A20" s="468" t="s">
        <v>549</v>
      </c>
      <c r="B20" s="106" t="s">
        <v>530</v>
      </c>
      <c r="C20" s="111" t="s">
        <v>732</v>
      </c>
      <c r="D20" s="470" t="s">
        <v>550</v>
      </c>
    </row>
    <row r="21" spans="1:4" ht="51.75" thickBot="1" x14ac:dyDescent="0.3">
      <c r="A21" s="469"/>
      <c r="B21" s="107" t="s">
        <v>533</v>
      </c>
      <c r="C21" s="114" t="s">
        <v>551</v>
      </c>
      <c r="D21" s="471"/>
    </row>
    <row r="22" spans="1:4" ht="64.5" thickBot="1" x14ac:dyDescent="0.3">
      <c r="A22" s="115" t="s">
        <v>552</v>
      </c>
      <c r="B22" s="116" t="s">
        <v>523</v>
      </c>
      <c r="C22" s="117" t="s">
        <v>693</v>
      </c>
      <c r="D22" s="118" t="s">
        <v>553</v>
      </c>
    </row>
    <row r="23" spans="1:4" ht="51.75" thickBot="1" x14ac:dyDescent="0.3">
      <c r="A23" s="119" t="s">
        <v>554</v>
      </c>
      <c r="B23" s="120" t="s">
        <v>523</v>
      </c>
      <c r="C23" s="121" t="s">
        <v>555</v>
      </c>
      <c r="D23" s="122" t="s">
        <v>556</v>
      </c>
    </row>
    <row r="24" spans="1:4" ht="38.25" x14ac:dyDescent="0.25">
      <c r="A24" s="472" t="s">
        <v>557</v>
      </c>
      <c r="B24" s="123" t="s">
        <v>530</v>
      </c>
      <c r="C24" s="124" t="s">
        <v>558</v>
      </c>
      <c r="D24" s="474" t="s">
        <v>559</v>
      </c>
    </row>
    <row r="25" spans="1:4" ht="51.75" thickBot="1" x14ac:dyDescent="0.3">
      <c r="A25" s="473"/>
      <c r="B25" s="110" t="s">
        <v>533</v>
      </c>
      <c r="C25" s="125" t="s">
        <v>560</v>
      </c>
      <c r="D25" s="475"/>
    </row>
    <row r="26" spans="1:4" ht="51" x14ac:dyDescent="0.25">
      <c r="A26" s="476" t="s">
        <v>561</v>
      </c>
      <c r="B26" s="106" t="s">
        <v>530</v>
      </c>
      <c r="C26" s="111" t="s">
        <v>562</v>
      </c>
      <c r="D26" s="492" t="s">
        <v>563</v>
      </c>
    </row>
    <row r="27" spans="1:4" ht="128.25" thickBot="1" x14ac:dyDescent="0.3">
      <c r="A27" s="477"/>
      <c r="B27" s="107" t="s">
        <v>533</v>
      </c>
      <c r="C27" s="114" t="s">
        <v>564</v>
      </c>
      <c r="D27" s="493"/>
    </row>
    <row r="28" spans="1:4" ht="63.75" x14ac:dyDescent="0.25">
      <c r="A28" s="498" t="s">
        <v>565</v>
      </c>
      <c r="B28" s="108" t="s">
        <v>530</v>
      </c>
      <c r="C28" s="126" t="s">
        <v>566</v>
      </c>
      <c r="D28" s="480" t="s">
        <v>567</v>
      </c>
    </row>
    <row r="29" spans="1:4" ht="51" x14ac:dyDescent="0.25">
      <c r="A29" s="472"/>
      <c r="B29" s="109" t="s">
        <v>533</v>
      </c>
      <c r="C29" s="127" t="s">
        <v>568</v>
      </c>
      <c r="D29" s="481"/>
    </row>
    <row r="30" spans="1:4" ht="38.25" x14ac:dyDescent="0.25">
      <c r="A30" s="472"/>
      <c r="B30" s="109" t="s">
        <v>539</v>
      </c>
      <c r="C30" s="127" t="s">
        <v>569</v>
      </c>
      <c r="D30" s="481"/>
    </row>
    <row r="31" spans="1:4" ht="51.75" thickBot="1" x14ac:dyDescent="0.3">
      <c r="A31" s="473"/>
      <c r="B31" s="110" t="s">
        <v>570</v>
      </c>
      <c r="C31" s="125" t="s">
        <v>571</v>
      </c>
      <c r="D31" s="482"/>
    </row>
    <row r="32" spans="1:4" ht="40.5" x14ac:dyDescent="0.25">
      <c r="A32" s="291" t="s">
        <v>694</v>
      </c>
      <c r="B32" s="106" t="s">
        <v>530</v>
      </c>
      <c r="C32" s="111" t="s">
        <v>696</v>
      </c>
      <c r="D32" s="478" t="s">
        <v>695</v>
      </c>
    </row>
    <row r="33" spans="1:4" ht="26.25" thickBot="1" x14ac:dyDescent="0.3">
      <c r="A33" s="291"/>
      <c r="B33" s="292" t="s">
        <v>533</v>
      </c>
      <c r="C33" s="293" t="s">
        <v>697</v>
      </c>
      <c r="D33" s="479"/>
    </row>
    <row r="34" spans="1:4" ht="25.5" x14ac:dyDescent="0.25">
      <c r="A34" s="498" t="s">
        <v>572</v>
      </c>
      <c r="B34" s="108" t="s">
        <v>530</v>
      </c>
      <c r="C34" s="126" t="s">
        <v>573</v>
      </c>
      <c r="D34" s="499" t="s">
        <v>574</v>
      </c>
    </row>
    <row r="35" spans="1:4" ht="25.5" x14ac:dyDescent="0.25">
      <c r="A35" s="472"/>
      <c r="B35" s="109" t="s">
        <v>533</v>
      </c>
      <c r="C35" s="127" t="s">
        <v>575</v>
      </c>
      <c r="D35" s="474"/>
    </row>
    <row r="36" spans="1:4" ht="39" thickBot="1" x14ac:dyDescent="0.3">
      <c r="A36" s="473"/>
      <c r="B36" s="110" t="s">
        <v>539</v>
      </c>
      <c r="C36" s="125" t="s">
        <v>576</v>
      </c>
      <c r="D36" s="500"/>
    </row>
    <row r="37" spans="1:4" ht="77.25" thickBot="1" x14ac:dyDescent="0.3">
      <c r="A37" s="294" t="s">
        <v>577</v>
      </c>
      <c r="B37" s="295" t="s">
        <v>523</v>
      </c>
      <c r="C37" s="297" t="s">
        <v>578</v>
      </c>
      <c r="D37" s="296" t="s">
        <v>579</v>
      </c>
    </row>
    <row r="38" spans="1:4" ht="64.5" thickBot="1" x14ac:dyDescent="0.3">
      <c r="A38" s="301" t="s">
        <v>674</v>
      </c>
      <c r="B38" s="116" t="s">
        <v>523</v>
      </c>
      <c r="C38" s="117" t="s">
        <v>676</v>
      </c>
      <c r="D38" s="118" t="s">
        <v>675</v>
      </c>
    </row>
    <row r="39" spans="1:4" ht="38.25" x14ac:dyDescent="0.25">
      <c r="A39" s="494" t="s">
        <v>698</v>
      </c>
      <c r="B39" s="289" t="s">
        <v>530</v>
      </c>
      <c r="C39" s="298" t="s">
        <v>700</v>
      </c>
      <c r="D39" s="495" t="s">
        <v>699</v>
      </c>
    </row>
    <row r="40" spans="1:4" x14ac:dyDescent="0.25">
      <c r="A40" s="484"/>
      <c r="B40" s="112" t="s">
        <v>533</v>
      </c>
      <c r="C40" s="113" t="s">
        <v>701</v>
      </c>
      <c r="D40" s="496"/>
    </row>
    <row r="41" spans="1:4" ht="26.25" thickBot="1" x14ac:dyDescent="0.3">
      <c r="A41" s="485"/>
      <c r="B41" s="299" t="s">
        <v>539</v>
      </c>
      <c r="C41" s="300" t="s">
        <v>702</v>
      </c>
      <c r="D41" s="497"/>
    </row>
    <row r="42" spans="1:4" ht="38.25" x14ac:dyDescent="0.25">
      <c r="A42" s="488" t="s">
        <v>710</v>
      </c>
      <c r="B42" s="123" t="s">
        <v>530</v>
      </c>
      <c r="C42" s="124" t="s">
        <v>712</v>
      </c>
      <c r="D42" s="490" t="s">
        <v>711</v>
      </c>
    </row>
    <row r="43" spans="1:4" ht="40.5" customHeight="1" x14ac:dyDescent="0.25">
      <c r="A43" s="489"/>
      <c r="B43" s="123" t="s">
        <v>533</v>
      </c>
      <c r="C43" s="127" t="s">
        <v>713</v>
      </c>
      <c r="D43" s="491"/>
    </row>
    <row r="44" spans="1:4" ht="29.25" customHeight="1" x14ac:dyDescent="0.25">
      <c r="A44" s="489"/>
      <c r="B44" s="123" t="s">
        <v>539</v>
      </c>
      <c r="C44" s="127" t="s">
        <v>714</v>
      </c>
      <c r="D44" s="491"/>
    </row>
    <row r="45" spans="1:4" ht="38.25" x14ac:dyDescent="0.25">
      <c r="A45" s="489"/>
      <c r="B45" s="123" t="s">
        <v>570</v>
      </c>
      <c r="C45" s="127" t="s">
        <v>715</v>
      </c>
      <c r="D45" s="491"/>
    </row>
    <row r="46" spans="1:4" ht="38.25" x14ac:dyDescent="0.25">
      <c r="A46" s="489"/>
      <c r="B46" s="123" t="s">
        <v>709</v>
      </c>
      <c r="C46" s="127" t="s">
        <v>716</v>
      </c>
      <c r="D46" s="491"/>
    </row>
  </sheetData>
  <mergeCells count="21">
    <mergeCell ref="A42:A46"/>
    <mergeCell ref="D42:D46"/>
    <mergeCell ref="A26:A27"/>
    <mergeCell ref="D26:D27"/>
    <mergeCell ref="D32:D33"/>
    <mergeCell ref="A39:A41"/>
    <mergeCell ref="D39:D41"/>
    <mergeCell ref="A28:A31"/>
    <mergeCell ref="D28:D31"/>
    <mergeCell ref="A34:A36"/>
    <mergeCell ref="D34:D36"/>
    <mergeCell ref="A20:A21"/>
    <mergeCell ref="D20:D21"/>
    <mergeCell ref="A24:A25"/>
    <mergeCell ref="D24:D25"/>
    <mergeCell ref="A11:A12"/>
    <mergeCell ref="D11:D12"/>
    <mergeCell ref="A13:A15"/>
    <mergeCell ref="D13:D15"/>
    <mergeCell ref="A16:A18"/>
    <mergeCell ref="D16:D18"/>
  </mergeCells>
  <phoneticPr fontId="3" type="noConversion"/>
  <hyperlinks>
    <hyperlink ref="B16" r:id="rId1" xr:uid="{00000000-0004-0000-0400-000000000000}"/>
    <hyperlink ref="D16" r:id="rId2" xr:uid="{00000000-0004-0000-0400-000001000000}"/>
    <hyperlink ref="B17:B18" r:id="rId3" display="Vidéo 1" xr:uid="{00000000-0004-0000-0400-000002000000}"/>
    <hyperlink ref="B17" r:id="rId4" xr:uid="{00000000-0004-0000-0400-000003000000}"/>
    <hyperlink ref="B18" r:id="rId5" xr:uid="{00000000-0004-0000-0400-000004000000}"/>
    <hyperlink ref="B19" r:id="rId6" display="Vidéo 1" xr:uid="{00000000-0004-0000-0400-000005000000}"/>
    <hyperlink ref="D19" r:id="rId7" xr:uid="{00000000-0004-0000-0400-000006000000}"/>
    <hyperlink ref="B22" r:id="rId8" display="Vidéo 1" xr:uid="{00000000-0004-0000-0400-000007000000}"/>
    <hyperlink ref="D22" r:id="rId9" xr:uid="{00000000-0004-0000-0400-000008000000}"/>
    <hyperlink ref="B20" r:id="rId10" xr:uid="{00000000-0004-0000-0400-000009000000}"/>
    <hyperlink ref="B21" r:id="rId11" xr:uid="{00000000-0004-0000-0400-00000A000000}"/>
    <hyperlink ref="D20" r:id="rId12" xr:uid="{00000000-0004-0000-0400-00000B000000}"/>
    <hyperlink ref="D28" r:id="rId13" xr:uid="{00000000-0004-0000-0400-00000C000000}"/>
    <hyperlink ref="B28" r:id="rId14" xr:uid="{00000000-0004-0000-0400-00000D000000}"/>
    <hyperlink ref="B29" r:id="rId15" xr:uid="{00000000-0004-0000-0400-00000E000000}"/>
    <hyperlink ref="B30" r:id="rId16" xr:uid="{00000000-0004-0000-0400-00000F000000}"/>
    <hyperlink ref="B31" r:id="rId17" xr:uid="{00000000-0004-0000-0400-000010000000}"/>
    <hyperlink ref="D34" r:id="rId18" xr:uid="{00000000-0004-0000-0400-000011000000}"/>
    <hyperlink ref="B34" r:id="rId19" xr:uid="{00000000-0004-0000-0400-000012000000}"/>
    <hyperlink ref="B35" r:id="rId20" display="Vidéo 1" xr:uid="{00000000-0004-0000-0400-000013000000}"/>
    <hyperlink ref="B36" r:id="rId21" display="Vidéo 1" xr:uid="{00000000-0004-0000-0400-000014000000}"/>
    <hyperlink ref="B23" r:id="rId22" xr:uid="{00000000-0004-0000-0400-000015000000}"/>
    <hyperlink ref="D37" r:id="rId23" xr:uid="{00000000-0004-0000-0400-000016000000}"/>
    <hyperlink ref="B37" r:id="rId24" xr:uid="{00000000-0004-0000-0400-000017000000}"/>
    <hyperlink ref="B26" r:id="rId25" xr:uid="{00000000-0004-0000-0400-000018000000}"/>
    <hyperlink ref="B27" r:id="rId26" xr:uid="{00000000-0004-0000-0400-000019000000}"/>
    <hyperlink ref="B11" r:id="rId27" xr:uid="{00000000-0004-0000-0400-00001A000000}"/>
    <hyperlink ref="B12" r:id="rId28" xr:uid="{00000000-0004-0000-0400-00001B000000}"/>
    <hyperlink ref="B13" r:id="rId29" xr:uid="{00000000-0004-0000-0400-00001C000000}"/>
    <hyperlink ref="B14" r:id="rId30" xr:uid="{00000000-0004-0000-0400-00001D000000}"/>
    <hyperlink ref="B15" r:id="rId31" xr:uid="{00000000-0004-0000-0400-00001E000000}"/>
    <hyperlink ref="B24" r:id="rId32" xr:uid="{00000000-0004-0000-0400-00001F000000}"/>
    <hyperlink ref="B25" r:id="rId33" xr:uid="{00000000-0004-0000-0400-000020000000}"/>
    <hyperlink ref="B10" r:id="rId34" xr:uid="{00000000-0004-0000-0400-000021000000}"/>
    <hyperlink ref="D10" r:id="rId35" xr:uid="{00000000-0004-0000-0400-000022000000}"/>
    <hyperlink ref="D11" r:id="rId36" xr:uid="{00000000-0004-0000-0400-000023000000}"/>
    <hyperlink ref="D13" r:id="rId37" xr:uid="{00000000-0004-0000-0400-000024000000}"/>
    <hyperlink ref="D24" r:id="rId38" xr:uid="{00000000-0004-0000-0400-000025000000}"/>
    <hyperlink ref="D26" r:id="rId39" xr:uid="{00000000-0004-0000-0400-000026000000}"/>
    <hyperlink ref="D2" location="LIRE!A1" display="Retour Menu" xr:uid="{00000000-0004-0000-0400-000027000000}"/>
    <hyperlink ref="B38" r:id="rId40" xr:uid="{00000000-0004-0000-0400-000028000000}"/>
    <hyperlink ref="D38" r:id="rId41" xr:uid="{00000000-0004-0000-0400-000029000000}"/>
    <hyperlink ref="B32" r:id="rId42" xr:uid="{00000000-0004-0000-0400-00002A000000}"/>
    <hyperlink ref="D32" r:id="rId43" xr:uid="{00000000-0004-0000-0400-00002B000000}"/>
    <hyperlink ref="B39" r:id="rId44" xr:uid="{00000000-0004-0000-0400-00002C000000}"/>
    <hyperlink ref="B40" r:id="rId45" xr:uid="{00000000-0004-0000-0400-00002D000000}"/>
    <hyperlink ref="B41" r:id="rId46" xr:uid="{00000000-0004-0000-0400-00002E000000}"/>
    <hyperlink ref="D39" r:id="rId47" xr:uid="{00000000-0004-0000-0400-00002F000000}"/>
    <hyperlink ref="D42" r:id="rId48" xr:uid="{A906C3B8-B736-46A3-BDA8-B84B4907CC70}"/>
    <hyperlink ref="B42" r:id="rId49" xr:uid="{A0FB3F93-F742-4FB2-8239-1B7929DDD740}"/>
    <hyperlink ref="B43" r:id="rId50" xr:uid="{D29D222B-E9E5-4B94-8AF4-BE5199C58C0E}"/>
    <hyperlink ref="B44" r:id="rId51" xr:uid="{751F0E2F-0CE2-4CF5-8D21-4992403FD25E}"/>
    <hyperlink ref="B45" r:id="rId52" xr:uid="{A60475F4-EF7E-4AD4-8E28-6AF5C5732D4C}"/>
    <hyperlink ref="B46" r:id="rId53" xr:uid="{B657F63C-4790-4260-A924-1D72CB158D09}"/>
  </hyperlinks>
  <pageMargins left="0.7" right="0.7" top="0.75" bottom="0.75" header="0.3" footer="0.3"/>
  <pageSetup paperSize="9" orientation="portrait" r:id="rId5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31E29-B4A6-4BDD-874F-C6A04121752C}">
  <sheetPr>
    <tabColor rgb="FFFFFF00"/>
  </sheetPr>
  <dimension ref="B2:T185"/>
  <sheetViews>
    <sheetView showGridLines="0" showRowColHeaders="0" zoomScaleNormal="100" workbookViewId="0">
      <pane xSplit="1" ySplit="7" topLeftCell="B8" activePane="bottomRight" state="frozen"/>
      <selection pane="topRight" activeCell="B1" sqref="B1"/>
      <selection pane="bottomLeft" activeCell="A8" sqref="A8"/>
      <selection pane="bottomRight" activeCell="G22" sqref="G22"/>
    </sheetView>
  </sheetViews>
  <sheetFormatPr baseColWidth="10" defaultRowHeight="15" x14ac:dyDescent="0.25"/>
  <cols>
    <col min="1" max="1" width="3.140625" customWidth="1"/>
    <col min="2" max="2" width="8" style="86" customWidth="1"/>
    <col min="3" max="3" width="22.7109375" style="86" customWidth="1"/>
    <col min="4" max="4" width="3.140625" style="355" bestFit="1" customWidth="1"/>
    <col min="5" max="5" width="27.5703125" style="180" bestFit="1" customWidth="1"/>
    <col min="6" max="6" width="3.140625" style="355" bestFit="1" customWidth="1"/>
    <col min="7" max="7" width="20.42578125" style="180" bestFit="1" customWidth="1"/>
    <col min="8" max="8" width="6.7109375" style="338" customWidth="1"/>
    <col min="9" max="13" width="9.7109375" style="131" customWidth="1"/>
    <col min="14" max="14" width="11.5703125" style="86" bestFit="1" customWidth="1"/>
    <col min="15" max="15" width="86.5703125" style="180" bestFit="1" customWidth="1"/>
  </cols>
  <sheetData>
    <row r="2" spans="2:20" ht="21" customHeight="1" x14ac:dyDescent="0.35">
      <c r="B2" s="456" t="s">
        <v>750</v>
      </c>
      <c r="C2" s="457"/>
      <c r="D2" s="457"/>
      <c r="E2" s="457"/>
      <c r="F2" s="457"/>
      <c r="G2" s="457"/>
      <c r="H2" s="457"/>
      <c r="I2" s="457"/>
      <c r="J2" s="457"/>
      <c r="K2" s="457"/>
      <c r="L2" s="457"/>
      <c r="M2" s="457"/>
      <c r="N2" s="457"/>
      <c r="O2" s="457"/>
      <c r="P2" s="337"/>
      <c r="Q2" s="337"/>
      <c r="R2" s="337"/>
      <c r="S2" s="337"/>
      <c r="T2" s="337"/>
    </row>
    <row r="4" spans="2:20" ht="33.75" customHeight="1" x14ac:dyDescent="0.25">
      <c r="B4" s="459" t="s">
        <v>781</v>
      </c>
      <c r="C4" s="459"/>
      <c r="D4" s="459"/>
      <c r="E4" s="459"/>
      <c r="F4" s="459"/>
      <c r="G4" s="459"/>
      <c r="H4" s="459"/>
      <c r="I4" s="459"/>
      <c r="J4" s="459"/>
      <c r="K4" s="459"/>
      <c r="L4" s="459"/>
      <c r="M4" s="459"/>
      <c r="N4" s="459"/>
      <c r="O4" s="459"/>
    </row>
    <row r="6" spans="2:20" s="334" customFormat="1" ht="18" customHeight="1" x14ac:dyDescent="0.25">
      <c r="B6" s="547" t="s">
        <v>751</v>
      </c>
      <c r="C6" s="529" t="s">
        <v>798</v>
      </c>
      <c r="D6" s="532" t="s">
        <v>12</v>
      </c>
      <c r="E6" s="533"/>
      <c r="F6" s="533"/>
      <c r="G6" s="534"/>
      <c r="H6" s="539" t="s">
        <v>754</v>
      </c>
      <c r="I6" s="535" t="s">
        <v>759</v>
      </c>
      <c r="J6" s="541"/>
      <c r="K6" s="526" t="s">
        <v>755</v>
      </c>
      <c r="L6" s="526"/>
      <c r="M6" s="526"/>
      <c r="N6" s="527" t="s">
        <v>805</v>
      </c>
      <c r="O6" s="530" t="s">
        <v>757</v>
      </c>
    </row>
    <row r="7" spans="2:20" s="334" customFormat="1" ht="26.25" thickBot="1" x14ac:dyDescent="0.3">
      <c r="B7" s="548"/>
      <c r="C7" s="529"/>
      <c r="D7" s="535" t="s">
        <v>753</v>
      </c>
      <c r="E7" s="536"/>
      <c r="F7" s="537" t="s">
        <v>752</v>
      </c>
      <c r="G7" s="538"/>
      <c r="H7" s="540"/>
      <c r="I7" s="336" t="s">
        <v>643</v>
      </c>
      <c r="J7" s="336" t="s">
        <v>760</v>
      </c>
      <c r="K7" s="336" t="s">
        <v>761</v>
      </c>
      <c r="L7" s="336" t="s">
        <v>756</v>
      </c>
      <c r="M7" s="336" t="s">
        <v>762</v>
      </c>
      <c r="N7" s="528"/>
      <c r="O7" s="531"/>
    </row>
    <row r="8" spans="2:20" ht="15" customHeight="1" x14ac:dyDescent="0.25">
      <c r="B8" s="509" t="s">
        <v>773</v>
      </c>
      <c r="C8" s="515" t="s">
        <v>799</v>
      </c>
      <c r="D8" s="340">
        <v>44</v>
      </c>
      <c r="E8" s="367" t="s">
        <v>120</v>
      </c>
      <c r="F8" s="340">
        <v>49</v>
      </c>
      <c r="G8" s="374" t="s">
        <v>117</v>
      </c>
      <c r="H8" s="375"/>
      <c r="I8" s="376">
        <v>6</v>
      </c>
      <c r="J8" s="377">
        <f>IF(I8&lt;&gt;"",I8*1.60934,"")</f>
        <v>9.6560400000000008</v>
      </c>
      <c r="K8" s="376">
        <v>1900</v>
      </c>
      <c r="L8" s="376">
        <v>54</v>
      </c>
      <c r="M8" s="376">
        <v>979</v>
      </c>
      <c r="N8" s="378" t="s">
        <v>763</v>
      </c>
      <c r="O8" s="379" t="s">
        <v>776</v>
      </c>
    </row>
    <row r="9" spans="2:20" ht="15" customHeight="1" x14ac:dyDescent="0.25">
      <c r="B9" s="510"/>
      <c r="C9" s="516"/>
      <c r="D9" s="341">
        <v>44</v>
      </c>
      <c r="E9" s="368" t="s">
        <v>117</v>
      </c>
      <c r="F9" s="341">
        <v>49</v>
      </c>
      <c r="G9" s="369" t="s">
        <v>758</v>
      </c>
      <c r="H9" s="380">
        <v>0.43</v>
      </c>
      <c r="I9" s="381">
        <v>114</v>
      </c>
      <c r="J9" s="382">
        <f>IF(I9&lt;&gt;"",I9*1.60934,"")</f>
        <v>183.46476000000001</v>
      </c>
      <c r="K9" s="381">
        <v>1900</v>
      </c>
      <c r="L9" s="381">
        <v>54</v>
      </c>
      <c r="M9" s="381">
        <v>979</v>
      </c>
      <c r="N9" s="383" t="s">
        <v>763</v>
      </c>
      <c r="O9" s="384" t="s">
        <v>782</v>
      </c>
    </row>
    <row r="10" spans="2:20" x14ac:dyDescent="0.25">
      <c r="B10" s="510"/>
      <c r="C10" s="516"/>
      <c r="D10" s="341">
        <v>49</v>
      </c>
      <c r="E10" s="368" t="s">
        <v>758</v>
      </c>
      <c r="F10" s="342">
        <v>41</v>
      </c>
      <c r="G10" s="369" t="s">
        <v>72</v>
      </c>
      <c r="H10" s="385">
        <v>0.6</v>
      </c>
      <c r="I10" s="381">
        <v>88</v>
      </c>
      <c r="J10" s="382">
        <f t="shared" ref="J10:J65" si="0">IF(I10&lt;&gt;"",I10*1.60934,"")</f>
        <v>141.62191999999999</v>
      </c>
      <c r="K10" s="381">
        <v>1820</v>
      </c>
      <c r="L10" s="381">
        <v>51</v>
      </c>
      <c r="M10" s="381">
        <v>924</v>
      </c>
      <c r="N10" s="383" t="s">
        <v>763</v>
      </c>
      <c r="O10" s="384"/>
    </row>
    <row r="11" spans="2:20" x14ac:dyDescent="0.25">
      <c r="B11" s="510"/>
      <c r="C11" s="516"/>
      <c r="D11" s="342">
        <v>41</v>
      </c>
      <c r="E11" s="368" t="s">
        <v>72</v>
      </c>
      <c r="F11" s="342">
        <v>18</v>
      </c>
      <c r="G11" s="369" t="s">
        <v>783</v>
      </c>
      <c r="H11" s="520">
        <v>0.95</v>
      </c>
      <c r="I11" s="381">
        <v>36</v>
      </c>
      <c r="J11" s="382">
        <f t="shared" si="0"/>
        <v>57.936239999999998</v>
      </c>
      <c r="K11" s="502">
        <v>1220</v>
      </c>
      <c r="L11" s="502">
        <v>33</v>
      </c>
      <c r="M11" s="502">
        <v>602</v>
      </c>
      <c r="N11" s="386" t="s">
        <v>763</v>
      </c>
      <c r="O11" s="384"/>
    </row>
    <row r="12" spans="2:20" x14ac:dyDescent="0.25">
      <c r="B12" s="510"/>
      <c r="C12" s="516"/>
      <c r="D12" s="342">
        <v>18</v>
      </c>
      <c r="E12" s="369" t="s">
        <v>783</v>
      </c>
      <c r="F12" s="342">
        <v>58</v>
      </c>
      <c r="G12" s="369" t="s">
        <v>764</v>
      </c>
      <c r="H12" s="520"/>
      <c r="I12" s="381">
        <v>72</v>
      </c>
      <c r="J12" s="382">
        <f t="shared" si="0"/>
        <v>115.87248</v>
      </c>
      <c r="K12" s="502"/>
      <c r="L12" s="502"/>
      <c r="M12" s="502"/>
      <c r="N12" s="386" t="s">
        <v>765</v>
      </c>
      <c r="O12" s="384"/>
    </row>
    <row r="13" spans="2:20" x14ac:dyDescent="0.25">
      <c r="B13" s="510"/>
      <c r="C13" s="516"/>
      <c r="D13" s="342">
        <v>58</v>
      </c>
      <c r="E13" s="368" t="s">
        <v>764</v>
      </c>
      <c r="F13" s="343">
        <v>21</v>
      </c>
      <c r="G13" s="369" t="s">
        <v>31</v>
      </c>
      <c r="H13" s="385">
        <v>1.1399999999999999</v>
      </c>
      <c r="I13" s="381">
        <v>136</v>
      </c>
      <c r="J13" s="382">
        <f t="shared" si="0"/>
        <v>218.87024</v>
      </c>
      <c r="K13" s="381">
        <v>2078</v>
      </c>
      <c r="L13" s="381">
        <v>56</v>
      </c>
      <c r="M13" s="381">
        <v>1012</v>
      </c>
      <c r="N13" s="383" t="s">
        <v>766</v>
      </c>
      <c r="O13" s="384" t="s">
        <v>767</v>
      </c>
    </row>
    <row r="14" spans="2:20" ht="15.75" thickBot="1" x14ac:dyDescent="0.3">
      <c r="B14" s="511"/>
      <c r="C14" s="516"/>
      <c r="D14" s="344">
        <v>21</v>
      </c>
      <c r="E14" s="370" t="s">
        <v>31</v>
      </c>
      <c r="F14" s="344">
        <v>88</v>
      </c>
      <c r="G14" s="387" t="s">
        <v>768</v>
      </c>
      <c r="H14" s="388"/>
      <c r="I14" s="389">
        <v>100</v>
      </c>
      <c r="J14" s="390">
        <f t="shared" si="0"/>
        <v>160.934</v>
      </c>
      <c r="K14" s="389">
        <v>2042</v>
      </c>
      <c r="L14" s="389">
        <v>50</v>
      </c>
      <c r="M14" s="389">
        <v>898</v>
      </c>
      <c r="N14" s="391" t="s">
        <v>770</v>
      </c>
      <c r="O14" s="392" t="s">
        <v>777</v>
      </c>
    </row>
    <row r="15" spans="2:20" x14ac:dyDescent="0.25">
      <c r="B15" s="521" t="s">
        <v>774</v>
      </c>
      <c r="C15" s="516"/>
      <c r="D15" s="345">
        <v>33</v>
      </c>
      <c r="E15" s="371" t="s">
        <v>132</v>
      </c>
      <c r="F15" s="345">
        <v>33</v>
      </c>
      <c r="G15" s="374" t="s">
        <v>127</v>
      </c>
      <c r="H15" s="393"/>
      <c r="I15" s="376">
        <v>5</v>
      </c>
      <c r="J15" s="377">
        <f t="shared" si="0"/>
        <v>8.0466999999999995</v>
      </c>
      <c r="K15" s="376"/>
      <c r="L15" s="376"/>
      <c r="M15" s="376"/>
      <c r="N15" s="378" t="s">
        <v>763</v>
      </c>
      <c r="O15" s="379"/>
    </row>
    <row r="16" spans="2:20" ht="15" customHeight="1" x14ac:dyDescent="0.25">
      <c r="B16" s="522"/>
      <c r="C16" s="516"/>
      <c r="D16" s="359">
        <v>33</v>
      </c>
      <c r="E16" s="372" t="s">
        <v>127</v>
      </c>
      <c r="F16" s="359">
        <v>24</v>
      </c>
      <c r="G16" s="394" t="s">
        <v>771</v>
      </c>
      <c r="H16" s="395">
        <v>0.76</v>
      </c>
      <c r="I16" s="396">
        <v>74</v>
      </c>
      <c r="J16" s="397">
        <f t="shared" si="0"/>
        <v>119.09116</v>
      </c>
      <c r="K16" s="396">
        <v>1500</v>
      </c>
      <c r="L16" s="396">
        <v>46</v>
      </c>
      <c r="M16" s="396">
        <v>822</v>
      </c>
      <c r="N16" s="398" t="s">
        <v>763</v>
      </c>
      <c r="O16" s="399"/>
    </row>
    <row r="17" spans="2:15" x14ac:dyDescent="0.25">
      <c r="B17" s="522"/>
      <c r="C17" s="516"/>
      <c r="D17" s="356">
        <v>24</v>
      </c>
      <c r="E17" s="368" t="s">
        <v>771</v>
      </c>
      <c r="F17" s="342">
        <v>36</v>
      </c>
      <c r="G17" s="369" t="s">
        <v>82</v>
      </c>
      <c r="H17" s="385">
        <v>0.68</v>
      </c>
      <c r="I17" s="381">
        <v>146</v>
      </c>
      <c r="J17" s="382">
        <f t="shared" si="0"/>
        <v>234.96364</v>
      </c>
      <c r="K17" s="381">
        <v>1647</v>
      </c>
      <c r="L17" s="381">
        <v>49</v>
      </c>
      <c r="M17" s="381">
        <v>873</v>
      </c>
      <c r="N17" s="383" t="s">
        <v>763</v>
      </c>
      <c r="O17" s="384" t="s">
        <v>772</v>
      </c>
    </row>
    <row r="18" spans="2:15" ht="15.75" thickBot="1" x14ac:dyDescent="0.3">
      <c r="B18" s="523"/>
      <c r="C18" s="516"/>
      <c r="D18" s="346">
        <v>36</v>
      </c>
      <c r="E18" s="373" t="s">
        <v>82</v>
      </c>
      <c r="F18" s="346">
        <v>18</v>
      </c>
      <c r="G18" s="373" t="s">
        <v>783</v>
      </c>
      <c r="H18" s="400">
        <v>0.95</v>
      </c>
      <c r="I18" s="401">
        <v>39</v>
      </c>
      <c r="J18" s="402">
        <f t="shared" si="0"/>
        <v>62.76426</v>
      </c>
      <c r="K18" s="401">
        <v>1220</v>
      </c>
      <c r="L18" s="401">
        <v>36</v>
      </c>
      <c r="M18" s="401">
        <v>645</v>
      </c>
      <c r="N18" s="403" t="s">
        <v>763</v>
      </c>
      <c r="O18" s="404"/>
    </row>
    <row r="19" spans="2:15" x14ac:dyDescent="0.25">
      <c r="B19" s="509" t="s">
        <v>780</v>
      </c>
      <c r="C19" s="516"/>
      <c r="D19" s="345">
        <v>17</v>
      </c>
      <c r="E19" s="374" t="s">
        <v>784</v>
      </c>
      <c r="F19" s="345">
        <v>17</v>
      </c>
      <c r="G19" s="374" t="s">
        <v>175</v>
      </c>
      <c r="H19" s="393"/>
      <c r="I19" s="376">
        <v>30</v>
      </c>
      <c r="J19" s="377">
        <f t="shared" si="0"/>
        <v>48.280200000000001</v>
      </c>
      <c r="K19" s="524">
        <v>1640</v>
      </c>
      <c r="L19" s="524">
        <v>41</v>
      </c>
      <c r="M19" s="524">
        <v>745</v>
      </c>
      <c r="N19" s="518" t="s">
        <v>775</v>
      </c>
      <c r="O19" s="379"/>
    </row>
    <row r="20" spans="2:15" ht="15.75" thickBot="1" x14ac:dyDescent="0.3">
      <c r="B20" s="511"/>
      <c r="C20" s="517"/>
      <c r="D20" s="357">
        <v>17</v>
      </c>
      <c r="E20" s="370" t="s">
        <v>175</v>
      </c>
      <c r="F20" s="347">
        <v>49</v>
      </c>
      <c r="G20" s="387" t="s">
        <v>758</v>
      </c>
      <c r="H20" s="388">
        <v>1.45</v>
      </c>
      <c r="I20" s="389">
        <v>111</v>
      </c>
      <c r="J20" s="390">
        <f>IF(I20&lt;&gt;"",I20*1.60934,"")</f>
        <v>178.63674</v>
      </c>
      <c r="K20" s="525"/>
      <c r="L20" s="525"/>
      <c r="M20" s="525"/>
      <c r="N20" s="519"/>
      <c r="O20" s="392" t="s">
        <v>767</v>
      </c>
    </row>
    <row r="21" spans="2:15" x14ac:dyDescent="0.25">
      <c r="B21" s="506">
        <v>2</v>
      </c>
      <c r="C21" s="512" t="s">
        <v>800</v>
      </c>
      <c r="D21" s="342">
        <v>18</v>
      </c>
      <c r="E21" s="405" t="s">
        <v>801</v>
      </c>
      <c r="F21" s="348">
        <v>89</v>
      </c>
      <c r="G21" s="452" t="s">
        <v>280</v>
      </c>
      <c r="H21" s="409">
        <v>1.07</v>
      </c>
      <c r="I21" s="410">
        <v>65</v>
      </c>
      <c r="J21" s="411">
        <f t="shared" si="0"/>
        <v>104.6071</v>
      </c>
      <c r="K21" s="410">
        <v>1530</v>
      </c>
      <c r="L21" s="410">
        <v>43</v>
      </c>
      <c r="M21" s="410">
        <v>773</v>
      </c>
      <c r="N21" s="412" t="s">
        <v>765</v>
      </c>
      <c r="O21" s="413" t="s">
        <v>802</v>
      </c>
    </row>
    <row r="22" spans="2:15" x14ac:dyDescent="0.25">
      <c r="B22" s="507"/>
      <c r="C22" s="513"/>
      <c r="D22" s="343">
        <v>89</v>
      </c>
      <c r="E22" s="408" t="s">
        <v>280</v>
      </c>
      <c r="F22" s="343">
        <v>21</v>
      </c>
      <c r="G22" s="452" t="s">
        <v>262</v>
      </c>
      <c r="H22" s="415">
        <v>1.38</v>
      </c>
      <c r="I22" s="416">
        <v>120</v>
      </c>
      <c r="J22" s="417">
        <f t="shared" si="0"/>
        <v>193.1208</v>
      </c>
      <c r="K22" s="416">
        <v>1720</v>
      </c>
      <c r="L22" s="416">
        <v>46</v>
      </c>
      <c r="M22" s="416">
        <v>832</v>
      </c>
      <c r="N22" s="364" t="s">
        <v>766</v>
      </c>
      <c r="O22" s="418" t="s">
        <v>767</v>
      </c>
    </row>
    <row r="23" spans="2:15" x14ac:dyDescent="0.25">
      <c r="B23" s="507"/>
      <c r="C23" s="513"/>
      <c r="D23" s="343">
        <v>21</v>
      </c>
      <c r="E23" s="414" t="s">
        <v>262</v>
      </c>
      <c r="F23" s="343">
        <v>88</v>
      </c>
      <c r="G23" s="452" t="s">
        <v>38</v>
      </c>
      <c r="H23" s="415"/>
      <c r="I23" s="416">
        <v>62</v>
      </c>
      <c r="J23" s="417">
        <f t="shared" si="0"/>
        <v>99.779079999999993</v>
      </c>
      <c r="K23" s="416">
        <v>1488</v>
      </c>
      <c r="L23" s="416">
        <v>40</v>
      </c>
      <c r="M23" s="416">
        <v>715</v>
      </c>
      <c r="N23" s="364" t="s">
        <v>769</v>
      </c>
      <c r="O23" s="418" t="s">
        <v>767</v>
      </c>
    </row>
    <row r="24" spans="2:15" ht="15.75" thickBot="1" x14ac:dyDescent="0.3">
      <c r="B24" s="508"/>
      <c r="C24" s="514"/>
      <c r="D24" s="349">
        <v>21</v>
      </c>
      <c r="E24" s="414" t="s">
        <v>38</v>
      </c>
      <c r="F24" s="349">
        <v>54</v>
      </c>
      <c r="G24" s="427" t="s">
        <v>43</v>
      </c>
      <c r="H24" s="419"/>
      <c r="I24" s="420">
        <v>58</v>
      </c>
      <c r="J24" s="421">
        <f t="shared" si="0"/>
        <v>93.341719999999995</v>
      </c>
      <c r="K24" s="420">
        <v>1610</v>
      </c>
      <c r="L24" s="420">
        <v>30</v>
      </c>
      <c r="M24" s="420">
        <v>531</v>
      </c>
      <c r="N24" s="366" t="s">
        <v>770</v>
      </c>
      <c r="O24" s="422" t="s">
        <v>777</v>
      </c>
    </row>
    <row r="25" spans="2:15" ht="15" customHeight="1" x14ac:dyDescent="0.25">
      <c r="B25" s="509">
        <v>3</v>
      </c>
      <c r="C25" s="515" t="s">
        <v>803</v>
      </c>
      <c r="D25" s="340">
        <v>37</v>
      </c>
      <c r="E25" s="374" t="s">
        <v>0</v>
      </c>
      <c r="F25" s="350">
        <v>45</v>
      </c>
      <c r="G25" s="425" t="s">
        <v>291</v>
      </c>
      <c r="H25" s="393">
        <v>0.72</v>
      </c>
      <c r="I25" s="376">
        <f>110-71</f>
        <v>39</v>
      </c>
      <c r="J25" s="377">
        <f t="shared" si="0"/>
        <v>62.76426</v>
      </c>
      <c r="K25" s="376">
        <v>1570</v>
      </c>
      <c r="L25" s="376">
        <v>45</v>
      </c>
      <c r="M25" s="376">
        <v>809</v>
      </c>
      <c r="N25" s="378" t="s">
        <v>763</v>
      </c>
      <c r="O25" s="379"/>
    </row>
    <row r="26" spans="2:15" x14ac:dyDescent="0.25">
      <c r="B26" s="510"/>
      <c r="C26" s="516"/>
      <c r="D26" s="342">
        <v>45</v>
      </c>
      <c r="E26" s="423" t="s">
        <v>291</v>
      </c>
      <c r="F26" s="343">
        <v>10</v>
      </c>
      <c r="G26" s="423" t="s">
        <v>616</v>
      </c>
      <c r="H26" s="385">
        <v>1.59</v>
      </c>
      <c r="I26" s="381">
        <v>125</v>
      </c>
      <c r="J26" s="382">
        <f t="shared" si="0"/>
        <v>201.16749999999999</v>
      </c>
      <c r="K26" s="381">
        <v>1488</v>
      </c>
      <c r="L26" s="381">
        <v>39</v>
      </c>
      <c r="M26" s="381">
        <v>702</v>
      </c>
      <c r="N26" s="383" t="s">
        <v>804</v>
      </c>
      <c r="O26" s="384" t="s">
        <v>767</v>
      </c>
    </row>
    <row r="27" spans="2:15" x14ac:dyDescent="0.25">
      <c r="B27" s="510"/>
      <c r="C27" s="516"/>
      <c r="D27" s="343">
        <v>10</v>
      </c>
      <c r="E27" s="423" t="s">
        <v>616</v>
      </c>
      <c r="F27" s="343">
        <v>52</v>
      </c>
      <c r="G27" s="423" t="s">
        <v>48</v>
      </c>
      <c r="H27" s="385"/>
      <c r="I27" s="381">
        <v>56</v>
      </c>
      <c r="J27" s="382">
        <f t="shared" si="0"/>
        <v>90.123040000000003</v>
      </c>
      <c r="K27" s="381">
        <v>1190</v>
      </c>
      <c r="L27" s="381">
        <v>34</v>
      </c>
      <c r="M27" s="381">
        <v>617</v>
      </c>
      <c r="N27" s="383" t="s">
        <v>770</v>
      </c>
      <c r="O27" s="384"/>
    </row>
    <row r="28" spans="2:15" ht="15.75" thickBot="1" x14ac:dyDescent="0.3">
      <c r="B28" s="511"/>
      <c r="C28" s="516"/>
      <c r="D28" s="344">
        <v>52</v>
      </c>
      <c r="E28" s="424" t="s">
        <v>48</v>
      </c>
      <c r="F28" s="344">
        <v>55</v>
      </c>
      <c r="G28" s="387" t="s">
        <v>806</v>
      </c>
      <c r="H28" s="388"/>
      <c r="I28" s="389">
        <v>76</v>
      </c>
      <c r="J28" s="390">
        <f t="shared" si="0"/>
        <v>122.30983999999999</v>
      </c>
      <c r="K28" s="389">
        <v>1370</v>
      </c>
      <c r="L28" s="389">
        <v>28</v>
      </c>
      <c r="M28" s="389">
        <v>500</v>
      </c>
      <c r="N28" s="391" t="s">
        <v>770</v>
      </c>
      <c r="O28" s="392" t="s">
        <v>777</v>
      </c>
    </row>
    <row r="29" spans="2:15" ht="15.75" thickBot="1" x14ac:dyDescent="0.3">
      <c r="B29" s="339" t="s">
        <v>779</v>
      </c>
      <c r="C29" s="516"/>
      <c r="D29" s="344">
        <v>52</v>
      </c>
      <c r="E29" s="424" t="s">
        <v>48</v>
      </c>
      <c r="F29" s="344">
        <v>55</v>
      </c>
      <c r="G29" s="387" t="s">
        <v>778</v>
      </c>
      <c r="H29" s="388"/>
      <c r="I29" s="389">
        <v>39</v>
      </c>
      <c r="J29" s="390">
        <f t="shared" si="0"/>
        <v>62.76426</v>
      </c>
      <c r="K29" s="389">
        <v>1370</v>
      </c>
      <c r="L29" s="389">
        <v>30</v>
      </c>
      <c r="M29" s="389">
        <v>546</v>
      </c>
      <c r="N29" s="391" t="s">
        <v>770</v>
      </c>
      <c r="O29" s="392" t="s">
        <v>777</v>
      </c>
    </row>
    <row r="30" spans="2:15" x14ac:dyDescent="0.25">
      <c r="B30" s="509" t="s">
        <v>785</v>
      </c>
      <c r="C30" s="516"/>
      <c r="D30" s="343">
        <v>10</v>
      </c>
      <c r="E30" s="423" t="s">
        <v>616</v>
      </c>
      <c r="F30" s="343">
        <v>51</v>
      </c>
      <c r="G30" s="426" t="s">
        <v>358</v>
      </c>
      <c r="H30" s="385"/>
      <c r="I30" s="381">
        <v>55</v>
      </c>
      <c r="J30" s="382">
        <f t="shared" si="0"/>
        <v>88.5137</v>
      </c>
      <c r="K30" s="381">
        <v>1650</v>
      </c>
      <c r="L30" s="381">
        <v>44</v>
      </c>
      <c r="M30" s="381">
        <v>787</v>
      </c>
      <c r="N30" s="383" t="s">
        <v>770</v>
      </c>
      <c r="O30" s="384" t="s">
        <v>767</v>
      </c>
    </row>
    <row r="31" spans="2:15" ht="15.75" thickBot="1" x14ac:dyDescent="0.3">
      <c r="B31" s="511"/>
      <c r="C31" s="517"/>
      <c r="D31" s="344">
        <v>52</v>
      </c>
      <c r="E31" s="424" t="s">
        <v>358</v>
      </c>
      <c r="F31" s="344">
        <v>55</v>
      </c>
      <c r="G31" s="387" t="s">
        <v>778</v>
      </c>
      <c r="H31" s="388"/>
      <c r="I31" s="389">
        <v>43</v>
      </c>
      <c r="J31" s="390">
        <f t="shared" si="0"/>
        <v>69.201620000000005</v>
      </c>
      <c r="K31" s="389">
        <v>934</v>
      </c>
      <c r="L31" s="389">
        <v>28</v>
      </c>
      <c r="M31" s="389">
        <v>505</v>
      </c>
      <c r="N31" s="391" t="s">
        <v>770</v>
      </c>
      <c r="O31" s="392" t="s">
        <v>777</v>
      </c>
    </row>
    <row r="32" spans="2:15" ht="15.75" thickBot="1" x14ac:dyDescent="0.3">
      <c r="B32" s="431">
        <v>4</v>
      </c>
      <c r="C32" s="432" t="s">
        <v>807</v>
      </c>
      <c r="D32" s="342">
        <v>45</v>
      </c>
      <c r="E32" s="406" t="s">
        <v>291</v>
      </c>
      <c r="F32" s="360">
        <v>10</v>
      </c>
      <c r="G32" s="427" t="s">
        <v>616</v>
      </c>
      <c r="H32" s="428">
        <v>1.59</v>
      </c>
      <c r="I32" s="429">
        <v>125</v>
      </c>
      <c r="J32" s="430">
        <f t="shared" si="0"/>
        <v>201.16749999999999</v>
      </c>
      <c r="K32" s="429">
        <v>1488</v>
      </c>
      <c r="L32" s="429">
        <v>39</v>
      </c>
      <c r="M32" s="429">
        <v>702</v>
      </c>
      <c r="N32" s="364" t="s">
        <v>804</v>
      </c>
      <c r="O32" s="418" t="s">
        <v>767</v>
      </c>
    </row>
    <row r="33" spans="2:15" x14ac:dyDescent="0.25">
      <c r="B33" s="503">
        <v>5</v>
      </c>
      <c r="C33" s="515" t="s">
        <v>808</v>
      </c>
      <c r="D33" s="351">
        <v>29</v>
      </c>
      <c r="E33" s="374" t="s">
        <v>159</v>
      </c>
      <c r="F33" s="351">
        <v>29</v>
      </c>
      <c r="G33" s="374" t="s">
        <v>786</v>
      </c>
      <c r="H33" s="393"/>
      <c r="I33" s="376">
        <v>4</v>
      </c>
      <c r="J33" s="377">
        <f t="shared" si="0"/>
        <v>6.43736</v>
      </c>
      <c r="K33" s="501">
        <v>1050</v>
      </c>
      <c r="L33" s="376">
        <v>29</v>
      </c>
      <c r="M33" s="376">
        <v>529</v>
      </c>
      <c r="N33" s="378" t="s">
        <v>775</v>
      </c>
      <c r="O33" s="379" t="s">
        <v>777</v>
      </c>
    </row>
    <row r="34" spans="2:15" x14ac:dyDescent="0.25">
      <c r="B34" s="504"/>
      <c r="C34" s="516"/>
      <c r="D34" s="352">
        <v>29</v>
      </c>
      <c r="E34" s="369" t="s">
        <v>786</v>
      </c>
      <c r="F34" s="352">
        <v>29</v>
      </c>
      <c r="G34" s="369" t="s">
        <v>787</v>
      </c>
      <c r="H34" s="385">
        <v>1.1200000000000001</v>
      </c>
      <c r="I34" s="381">
        <v>151</v>
      </c>
      <c r="J34" s="382">
        <f t="shared" si="0"/>
        <v>243.01033999999999</v>
      </c>
      <c r="K34" s="502"/>
      <c r="L34" s="381">
        <v>31</v>
      </c>
      <c r="M34" s="381">
        <v>563</v>
      </c>
      <c r="N34" s="383" t="s">
        <v>775</v>
      </c>
      <c r="O34" s="384"/>
    </row>
    <row r="35" spans="2:15" x14ac:dyDescent="0.25">
      <c r="B35" s="504"/>
      <c r="C35" s="516"/>
      <c r="D35" s="352">
        <v>29</v>
      </c>
      <c r="E35" s="369" t="s">
        <v>787</v>
      </c>
      <c r="F35" s="342">
        <v>72</v>
      </c>
      <c r="G35" s="369" t="s">
        <v>78</v>
      </c>
      <c r="H35" s="385">
        <v>0.68</v>
      </c>
      <c r="I35" s="381">
        <v>100</v>
      </c>
      <c r="J35" s="382">
        <f t="shared" si="0"/>
        <v>160.934</v>
      </c>
      <c r="K35" s="381">
        <v>1640</v>
      </c>
      <c r="L35" s="381">
        <v>49</v>
      </c>
      <c r="M35" s="381">
        <v>880</v>
      </c>
      <c r="N35" s="383" t="s">
        <v>775</v>
      </c>
      <c r="O35" s="384"/>
    </row>
    <row r="36" spans="2:15" ht="15.75" thickBot="1" x14ac:dyDescent="0.3">
      <c r="B36" s="504"/>
      <c r="C36" s="516"/>
      <c r="D36" s="346">
        <v>72</v>
      </c>
      <c r="E36" s="373" t="s">
        <v>78</v>
      </c>
      <c r="F36" s="346">
        <v>41</v>
      </c>
      <c r="G36" s="373" t="s">
        <v>72</v>
      </c>
      <c r="H36" s="400">
        <v>0.72</v>
      </c>
      <c r="I36" s="401">
        <v>118</v>
      </c>
      <c r="J36" s="402">
        <f t="shared" si="0"/>
        <v>189.90212</v>
      </c>
      <c r="K36" s="401">
        <v>1570</v>
      </c>
      <c r="L36" s="401">
        <v>45</v>
      </c>
      <c r="M36" s="401">
        <v>809</v>
      </c>
      <c r="N36" s="403" t="s">
        <v>775</v>
      </c>
      <c r="O36" s="404"/>
    </row>
    <row r="37" spans="2:15" x14ac:dyDescent="0.25">
      <c r="B37" s="503" t="s">
        <v>791</v>
      </c>
      <c r="C37" s="516"/>
      <c r="D37" s="350">
        <v>72</v>
      </c>
      <c r="E37" s="374" t="s">
        <v>78</v>
      </c>
      <c r="F37" s="350">
        <v>28</v>
      </c>
      <c r="G37" s="374" t="s">
        <v>788</v>
      </c>
      <c r="H37" s="393"/>
      <c r="I37" s="376">
        <v>77</v>
      </c>
      <c r="J37" s="377">
        <f t="shared" si="0"/>
        <v>123.91918</v>
      </c>
      <c r="K37" s="376">
        <v>1330</v>
      </c>
      <c r="L37" s="376">
        <v>40</v>
      </c>
      <c r="M37" s="376">
        <v>720</v>
      </c>
      <c r="N37" s="378" t="s">
        <v>775</v>
      </c>
      <c r="O37" s="379"/>
    </row>
    <row r="38" spans="2:15" x14ac:dyDescent="0.25">
      <c r="B38" s="504"/>
      <c r="C38" s="516"/>
      <c r="D38" s="342">
        <v>28</v>
      </c>
      <c r="E38" s="369" t="s">
        <v>788</v>
      </c>
      <c r="F38" s="343">
        <v>77</v>
      </c>
      <c r="G38" s="369" t="s">
        <v>789</v>
      </c>
      <c r="H38" s="385"/>
      <c r="I38" s="381">
        <v>92</v>
      </c>
      <c r="J38" s="382">
        <f t="shared" si="0"/>
        <v>148.05928</v>
      </c>
      <c r="K38" s="381">
        <v>1630</v>
      </c>
      <c r="L38" s="381">
        <v>45</v>
      </c>
      <c r="M38" s="381">
        <v>807</v>
      </c>
      <c r="N38" s="383" t="s">
        <v>770</v>
      </c>
      <c r="O38" s="384"/>
    </row>
    <row r="39" spans="2:15" ht="15.75" thickBot="1" x14ac:dyDescent="0.3">
      <c r="B39" s="505"/>
      <c r="C39" s="516"/>
      <c r="D39" s="349">
        <v>77</v>
      </c>
      <c r="E39" s="373" t="s">
        <v>789</v>
      </c>
      <c r="F39" s="349">
        <v>2</v>
      </c>
      <c r="G39" s="373" t="s">
        <v>790</v>
      </c>
      <c r="H39" s="400"/>
      <c r="I39" s="401">
        <v>32</v>
      </c>
      <c r="J39" s="402">
        <f t="shared" si="0"/>
        <v>51.49888</v>
      </c>
      <c r="K39" s="401"/>
      <c r="L39" s="401">
        <v>30</v>
      </c>
      <c r="M39" s="401">
        <v>540</v>
      </c>
      <c r="N39" s="403" t="s">
        <v>770</v>
      </c>
      <c r="O39" s="404" t="s">
        <v>777</v>
      </c>
    </row>
    <row r="40" spans="2:15" x14ac:dyDescent="0.25">
      <c r="B40" s="503" t="s">
        <v>795</v>
      </c>
      <c r="C40" s="516"/>
      <c r="D40" s="353">
        <v>76</v>
      </c>
      <c r="E40" s="374" t="s">
        <v>156</v>
      </c>
      <c r="F40" s="353">
        <v>76</v>
      </c>
      <c r="G40" s="374" t="s">
        <v>157</v>
      </c>
      <c r="H40" s="393"/>
      <c r="I40" s="376">
        <v>54</v>
      </c>
      <c r="J40" s="377">
        <f t="shared" si="0"/>
        <v>86.904359999999997</v>
      </c>
      <c r="K40" s="376"/>
      <c r="L40" s="376"/>
      <c r="M40" s="376"/>
      <c r="N40" s="378" t="s">
        <v>775</v>
      </c>
      <c r="O40" s="379"/>
    </row>
    <row r="41" spans="2:15" x14ac:dyDescent="0.25">
      <c r="B41" s="504"/>
      <c r="C41" s="516"/>
      <c r="D41" s="358">
        <v>76</v>
      </c>
      <c r="E41" s="369" t="s">
        <v>157</v>
      </c>
      <c r="F41" s="354">
        <v>78</v>
      </c>
      <c r="G41" s="369" t="s">
        <v>792</v>
      </c>
      <c r="H41" s="385"/>
      <c r="I41" s="381">
        <v>51</v>
      </c>
      <c r="J41" s="382">
        <f t="shared" si="0"/>
        <v>82.076340000000002</v>
      </c>
      <c r="K41" s="381">
        <v>2099</v>
      </c>
      <c r="L41" s="381">
        <v>24</v>
      </c>
      <c r="M41" s="381">
        <v>435</v>
      </c>
      <c r="N41" s="383" t="s">
        <v>775</v>
      </c>
      <c r="O41" s="384" t="s">
        <v>777</v>
      </c>
    </row>
    <row r="42" spans="2:15" x14ac:dyDescent="0.25">
      <c r="B42" s="504"/>
      <c r="C42" s="516"/>
      <c r="D42" s="354">
        <v>78</v>
      </c>
      <c r="E42" s="369" t="s">
        <v>792</v>
      </c>
      <c r="F42" s="343">
        <v>60</v>
      </c>
      <c r="G42" s="369" t="s">
        <v>793</v>
      </c>
      <c r="H42" s="385"/>
      <c r="I42" s="381">
        <v>40</v>
      </c>
      <c r="J42" s="382">
        <f t="shared" si="0"/>
        <v>64.373599999999996</v>
      </c>
      <c r="K42" s="381">
        <v>1820</v>
      </c>
      <c r="L42" s="381">
        <v>53</v>
      </c>
      <c r="M42" s="381">
        <v>953</v>
      </c>
      <c r="N42" s="383" t="s">
        <v>796</v>
      </c>
      <c r="O42" s="384"/>
    </row>
    <row r="43" spans="2:15" ht="15.75" thickBot="1" x14ac:dyDescent="0.3">
      <c r="B43" s="504"/>
      <c r="C43" s="516"/>
      <c r="D43" s="349">
        <v>60</v>
      </c>
      <c r="E43" s="373" t="s">
        <v>793</v>
      </c>
      <c r="F43" s="349">
        <v>60</v>
      </c>
      <c r="G43" s="373" t="s">
        <v>794</v>
      </c>
      <c r="H43" s="400"/>
      <c r="I43" s="401">
        <v>20</v>
      </c>
      <c r="J43" s="402">
        <f t="shared" si="0"/>
        <v>32.186799999999998</v>
      </c>
      <c r="K43" s="401">
        <v>1820</v>
      </c>
      <c r="L43" s="401">
        <v>28</v>
      </c>
      <c r="M43" s="401">
        <v>509</v>
      </c>
      <c r="N43" s="403" t="s">
        <v>797</v>
      </c>
      <c r="O43" s="404" t="s">
        <v>777</v>
      </c>
    </row>
    <row r="44" spans="2:15" x14ac:dyDescent="0.25">
      <c r="B44" s="542" t="s">
        <v>819</v>
      </c>
      <c r="C44" s="512" t="s">
        <v>823</v>
      </c>
      <c r="D44" s="362">
        <v>13</v>
      </c>
      <c r="E44" s="436" t="s">
        <v>810</v>
      </c>
      <c r="F44" s="362">
        <v>13</v>
      </c>
      <c r="G44" s="436" t="s">
        <v>171</v>
      </c>
      <c r="H44" s="440"/>
      <c r="I44" s="441">
        <v>31</v>
      </c>
      <c r="J44" s="442">
        <f t="shared" si="0"/>
        <v>49.889539999999997</v>
      </c>
      <c r="K44" s="441">
        <v>2750</v>
      </c>
      <c r="L44" s="441">
        <v>30</v>
      </c>
      <c r="M44" s="441">
        <v>552</v>
      </c>
      <c r="N44" s="363" t="s">
        <v>766</v>
      </c>
      <c r="O44" s="443" t="s">
        <v>811</v>
      </c>
    </row>
    <row r="45" spans="2:15" x14ac:dyDescent="0.25">
      <c r="B45" s="543"/>
      <c r="C45" s="513"/>
      <c r="D45" s="361">
        <v>13</v>
      </c>
      <c r="E45" s="405" t="s">
        <v>171</v>
      </c>
      <c r="F45" s="342">
        <v>26</v>
      </c>
      <c r="G45" s="405" t="s">
        <v>812</v>
      </c>
      <c r="H45" s="415"/>
      <c r="I45" s="416">
        <v>92</v>
      </c>
      <c r="J45" s="417">
        <f t="shared" si="0"/>
        <v>148.05928</v>
      </c>
      <c r="K45" s="416">
        <v>1750</v>
      </c>
      <c r="L45" s="416">
        <v>44</v>
      </c>
      <c r="M45" s="416">
        <v>800</v>
      </c>
      <c r="N45" s="364" t="s">
        <v>766</v>
      </c>
      <c r="O45" s="418"/>
    </row>
    <row r="46" spans="2:15" x14ac:dyDescent="0.25">
      <c r="B46" s="543"/>
      <c r="C46" s="513"/>
      <c r="D46" s="342">
        <v>26</v>
      </c>
      <c r="E46" s="405" t="s">
        <v>812</v>
      </c>
      <c r="F46" s="342">
        <v>69</v>
      </c>
      <c r="G46" s="405" t="s">
        <v>813</v>
      </c>
      <c r="H46" s="415"/>
      <c r="I46" s="416">
        <v>95</v>
      </c>
      <c r="J46" s="417">
        <f t="shared" si="0"/>
        <v>152.88730000000001</v>
      </c>
      <c r="K46" s="416">
        <v>1900</v>
      </c>
      <c r="L46" s="416">
        <v>49</v>
      </c>
      <c r="M46" s="416">
        <v>876</v>
      </c>
      <c r="N46" s="364" t="s">
        <v>766</v>
      </c>
      <c r="O46" s="418"/>
    </row>
    <row r="47" spans="2:15" ht="15.75" thickBot="1" x14ac:dyDescent="0.3">
      <c r="B47" s="543"/>
      <c r="C47" s="513"/>
      <c r="D47" s="346">
        <v>69</v>
      </c>
      <c r="E47" s="407" t="s">
        <v>813</v>
      </c>
      <c r="F47" s="349">
        <v>70</v>
      </c>
      <c r="G47" s="407" t="s">
        <v>818</v>
      </c>
      <c r="H47" s="419"/>
      <c r="I47" s="420">
        <v>162</v>
      </c>
      <c r="J47" s="421">
        <f t="shared" si="0"/>
        <v>260.71307999999999</v>
      </c>
      <c r="K47" s="420">
        <v>1370</v>
      </c>
      <c r="L47" s="420">
        <v>40</v>
      </c>
      <c r="M47" s="420">
        <v>710</v>
      </c>
      <c r="N47" s="366" t="s">
        <v>766</v>
      </c>
      <c r="O47" s="422" t="s">
        <v>814</v>
      </c>
    </row>
    <row r="48" spans="2:15" x14ac:dyDescent="0.25">
      <c r="B48" s="544" t="s">
        <v>824</v>
      </c>
      <c r="C48" s="513"/>
      <c r="D48" s="362">
        <v>13</v>
      </c>
      <c r="E48" s="436" t="s">
        <v>171</v>
      </c>
      <c r="F48" s="362">
        <v>7</v>
      </c>
      <c r="G48" s="436" t="s">
        <v>815</v>
      </c>
      <c r="H48" s="440"/>
      <c r="I48" s="441">
        <v>91</v>
      </c>
      <c r="J48" s="442">
        <f t="shared" si="0"/>
        <v>146.44994</v>
      </c>
      <c r="K48" s="441">
        <v>1610</v>
      </c>
      <c r="L48" s="441">
        <v>45</v>
      </c>
      <c r="M48" s="441">
        <v>810</v>
      </c>
      <c r="N48" s="363" t="s">
        <v>766</v>
      </c>
      <c r="O48" s="443"/>
    </row>
    <row r="49" spans="2:15" x14ac:dyDescent="0.25">
      <c r="B49" s="507"/>
      <c r="C49" s="513"/>
      <c r="D49" s="361">
        <v>7</v>
      </c>
      <c r="E49" s="405" t="s">
        <v>815</v>
      </c>
      <c r="F49" s="342">
        <v>69</v>
      </c>
      <c r="G49" s="405" t="s">
        <v>816</v>
      </c>
      <c r="H49" s="415"/>
      <c r="I49" s="416">
        <v>110</v>
      </c>
      <c r="J49" s="417">
        <f t="shared" si="0"/>
        <v>177.0274</v>
      </c>
      <c r="K49" s="416">
        <v>1730</v>
      </c>
      <c r="L49" s="416">
        <v>50</v>
      </c>
      <c r="M49" s="416">
        <v>904</v>
      </c>
      <c r="N49" s="364" t="s">
        <v>766</v>
      </c>
      <c r="O49" s="418"/>
    </row>
    <row r="50" spans="2:15" x14ac:dyDescent="0.25">
      <c r="B50" s="507"/>
      <c r="C50" s="513"/>
      <c r="D50" s="342">
        <v>69</v>
      </c>
      <c r="E50" s="405" t="s">
        <v>816</v>
      </c>
      <c r="F50" s="342">
        <v>71</v>
      </c>
      <c r="G50" s="405" t="s">
        <v>817</v>
      </c>
      <c r="H50" s="415"/>
      <c r="I50" s="416">
        <v>79</v>
      </c>
      <c r="J50" s="417">
        <f t="shared" si="0"/>
        <v>127.13786</v>
      </c>
      <c r="K50" s="416">
        <v>1610</v>
      </c>
      <c r="L50" s="416">
        <v>43</v>
      </c>
      <c r="M50" s="416">
        <v>780</v>
      </c>
      <c r="N50" s="364" t="s">
        <v>766</v>
      </c>
      <c r="O50" s="418"/>
    </row>
    <row r="51" spans="2:15" ht="15.75" thickBot="1" x14ac:dyDescent="0.3">
      <c r="B51" s="508"/>
      <c r="C51" s="513"/>
      <c r="D51" s="346">
        <v>71</v>
      </c>
      <c r="E51" s="407" t="s">
        <v>817</v>
      </c>
      <c r="F51" s="349">
        <v>70</v>
      </c>
      <c r="G51" s="407" t="s">
        <v>818</v>
      </c>
      <c r="H51" s="419"/>
      <c r="I51" s="420">
        <v>68</v>
      </c>
      <c r="J51" s="421">
        <f t="shared" si="0"/>
        <v>109.43512</v>
      </c>
      <c r="K51" s="420">
        <v>1370</v>
      </c>
      <c r="L51" s="420">
        <v>37</v>
      </c>
      <c r="M51" s="420">
        <v>672</v>
      </c>
      <c r="N51" s="366" t="s">
        <v>766</v>
      </c>
      <c r="O51" s="422"/>
    </row>
    <row r="52" spans="2:15" ht="15.75" thickBot="1" x14ac:dyDescent="0.3">
      <c r="B52" s="434" t="s">
        <v>809</v>
      </c>
      <c r="C52" s="513"/>
      <c r="D52" s="433">
        <v>70</v>
      </c>
      <c r="E52" s="437" t="s">
        <v>818</v>
      </c>
      <c r="F52" s="433">
        <v>88</v>
      </c>
      <c r="G52" s="437" t="s">
        <v>821</v>
      </c>
      <c r="H52" s="444"/>
      <c r="I52" s="445">
        <v>124</v>
      </c>
      <c r="J52" s="446">
        <f t="shared" si="0"/>
        <v>199.55815999999999</v>
      </c>
      <c r="K52" s="445">
        <v>724</v>
      </c>
      <c r="L52" s="445">
        <v>27</v>
      </c>
      <c r="M52" s="445">
        <v>489</v>
      </c>
      <c r="N52" s="435" t="s">
        <v>770</v>
      </c>
      <c r="O52" s="447" t="s">
        <v>777</v>
      </c>
    </row>
    <row r="53" spans="2:15" x14ac:dyDescent="0.25">
      <c r="B53" s="545" t="s">
        <v>820</v>
      </c>
      <c r="C53" s="513"/>
      <c r="D53" s="348">
        <v>70</v>
      </c>
      <c r="E53" s="438" t="s">
        <v>818</v>
      </c>
      <c r="F53" s="348">
        <v>90</v>
      </c>
      <c r="G53" s="438" t="s">
        <v>7</v>
      </c>
      <c r="H53" s="409"/>
      <c r="I53" s="410">
        <v>75</v>
      </c>
      <c r="J53" s="411">
        <f t="shared" si="0"/>
        <v>120.70050000000001</v>
      </c>
      <c r="K53" s="410">
        <v>1450</v>
      </c>
      <c r="L53" s="410">
        <v>37</v>
      </c>
      <c r="M53" s="410">
        <v>669</v>
      </c>
      <c r="N53" s="412" t="s">
        <v>770</v>
      </c>
      <c r="O53" s="413"/>
    </row>
    <row r="54" spans="2:15" ht="15.75" thickBot="1" x14ac:dyDescent="0.3">
      <c r="B54" s="546"/>
      <c r="C54" s="514"/>
      <c r="D54" s="344">
        <v>90</v>
      </c>
      <c r="E54" s="439" t="s">
        <v>7</v>
      </c>
      <c r="F54" s="344">
        <v>90</v>
      </c>
      <c r="G54" s="439" t="s">
        <v>822</v>
      </c>
      <c r="H54" s="448"/>
      <c r="I54" s="449">
        <v>7</v>
      </c>
      <c r="J54" s="450">
        <f t="shared" si="0"/>
        <v>11.26538</v>
      </c>
      <c r="K54" s="449">
        <v>1770</v>
      </c>
      <c r="L54" s="449">
        <v>30</v>
      </c>
      <c r="M54" s="449">
        <v>505</v>
      </c>
      <c r="N54" s="365" t="s">
        <v>770</v>
      </c>
      <c r="O54" s="451" t="s">
        <v>777</v>
      </c>
    </row>
    <row r="55" spans="2:15" x14ac:dyDescent="0.25">
      <c r="J55" s="335" t="str">
        <f t="shared" si="0"/>
        <v/>
      </c>
    </row>
    <row r="56" spans="2:15" x14ac:dyDescent="0.25">
      <c r="J56" s="335" t="str">
        <f t="shared" si="0"/>
        <v/>
      </c>
    </row>
    <row r="57" spans="2:15" x14ac:dyDescent="0.25">
      <c r="J57" s="335" t="str">
        <f t="shared" si="0"/>
        <v/>
      </c>
    </row>
    <row r="58" spans="2:15" x14ac:dyDescent="0.25">
      <c r="J58" s="335" t="str">
        <f t="shared" si="0"/>
        <v/>
      </c>
    </row>
    <row r="59" spans="2:15" x14ac:dyDescent="0.25">
      <c r="J59" s="335" t="str">
        <f t="shared" si="0"/>
        <v/>
      </c>
    </row>
    <row r="60" spans="2:15" x14ac:dyDescent="0.25">
      <c r="J60" s="335" t="str">
        <f t="shared" si="0"/>
        <v/>
      </c>
    </row>
    <row r="61" spans="2:15" x14ac:dyDescent="0.25">
      <c r="J61" s="335" t="str">
        <f t="shared" si="0"/>
        <v/>
      </c>
    </row>
    <row r="62" spans="2:15" x14ac:dyDescent="0.25">
      <c r="J62" s="335" t="str">
        <f t="shared" si="0"/>
        <v/>
      </c>
    </row>
    <row r="63" spans="2:15" x14ac:dyDescent="0.25">
      <c r="J63" s="335" t="str">
        <f t="shared" si="0"/>
        <v/>
      </c>
    </row>
    <row r="64" spans="2:15" x14ac:dyDescent="0.25">
      <c r="J64" s="335" t="str">
        <f t="shared" si="0"/>
        <v/>
      </c>
    </row>
    <row r="65" spans="10:10" x14ac:dyDescent="0.25">
      <c r="J65" s="335" t="str">
        <f t="shared" si="0"/>
        <v/>
      </c>
    </row>
    <row r="66" spans="10:10" x14ac:dyDescent="0.25">
      <c r="J66" s="335" t="str">
        <f t="shared" ref="J66:J129" si="1">IF(I66&lt;&gt;"",I66*1.60934,"")</f>
        <v/>
      </c>
    </row>
    <row r="67" spans="10:10" x14ac:dyDescent="0.25">
      <c r="J67" s="335" t="str">
        <f t="shared" si="1"/>
        <v/>
      </c>
    </row>
    <row r="68" spans="10:10" x14ac:dyDescent="0.25">
      <c r="J68" s="335" t="str">
        <f t="shared" si="1"/>
        <v/>
      </c>
    </row>
    <row r="69" spans="10:10" x14ac:dyDescent="0.25">
      <c r="J69" s="335" t="str">
        <f t="shared" si="1"/>
        <v/>
      </c>
    </row>
    <row r="70" spans="10:10" x14ac:dyDescent="0.25">
      <c r="J70" s="335" t="str">
        <f t="shared" si="1"/>
        <v/>
      </c>
    </row>
    <row r="71" spans="10:10" x14ac:dyDescent="0.25">
      <c r="J71" s="335" t="str">
        <f t="shared" si="1"/>
        <v/>
      </c>
    </row>
    <row r="72" spans="10:10" x14ac:dyDescent="0.25">
      <c r="J72" s="335" t="str">
        <f t="shared" si="1"/>
        <v/>
      </c>
    </row>
    <row r="73" spans="10:10" x14ac:dyDescent="0.25">
      <c r="J73" s="335" t="str">
        <f t="shared" si="1"/>
        <v/>
      </c>
    </row>
    <row r="74" spans="10:10" x14ac:dyDescent="0.25">
      <c r="J74" s="335" t="str">
        <f t="shared" si="1"/>
        <v/>
      </c>
    </row>
    <row r="75" spans="10:10" x14ac:dyDescent="0.25">
      <c r="J75" s="335" t="str">
        <f t="shared" si="1"/>
        <v/>
      </c>
    </row>
    <row r="76" spans="10:10" x14ac:dyDescent="0.25">
      <c r="J76" s="335" t="str">
        <f t="shared" si="1"/>
        <v/>
      </c>
    </row>
    <row r="77" spans="10:10" x14ac:dyDescent="0.25">
      <c r="J77" s="335" t="str">
        <f t="shared" si="1"/>
        <v/>
      </c>
    </row>
    <row r="78" spans="10:10" x14ac:dyDescent="0.25">
      <c r="J78" s="335" t="str">
        <f t="shared" si="1"/>
        <v/>
      </c>
    </row>
    <row r="79" spans="10:10" x14ac:dyDescent="0.25">
      <c r="J79" s="335" t="str">
        <f t="shared" si="1"/>
        <v/>
      </c>
    </row>
    <row r="80" spans="10:10" x14ac:dyDescent="0.25">
      <c r="J80" s="335" t="str">
        <f t="shared" si="1"/>
        <v/>
      </c>
    </row>
    <row r="81" spans="10:10" x14ac:dyDescent="0.25">
      <c r="J81" s="335" t="str">
        <f t="shared" si="1"/>
        <v/>
      </c>
    </row>
    <row r="82" spans="10:10" x14ac:dyDescent="0.25">
      <c r="J82" s="335" t="str">
        <f t="shared" si="1"/>
        <v/>
      </c>
    </row>
    <row r="83" spans="10:10" x14ac:dyDescent="0.25">
      <c r="J83" s="335" t="str">
        <f t="shared" si="1"/>
        <v/>
      </c>
    </row>
    <row r="84" spans="10:10" x14ac:dyDescent="0.25">
      <c r="J84" s="335" t="str">
        <f t="shared" si="1"/>
        <v/>
      </c>
    </row>
    <row r="85" spans="10:10" x14ac:dyDescent="0.25">
      <c r="J85" s="335" t="str">
        <f t="shared" si="1"/>
        <v/>
      </c>
    </row>
    <row r="86" spans="10:10" x14ac:dyDescent="0.25">
      <c r="J86" s="335" t="str">
        <f t="shared" si="1"/>
        <v/>
      </c>
    </row>
    <row r="87" spans="10:10" x14ac:dyDescent="0.25">
      <c r="J87" s="335" t="str">
        <f t="shared" si="1"/>
        <v/>
      </c>
    </row>
    <row r="88" spans="10:10" x14ac:dyDescent="0.25">
      <c r="J88" s="335" t="str">
        <f t="shared" si="1"/>
        <v/>
      </c>
    </row>
    <row r="89" spans="10:10" x14ac:dyDescent="0.25">
      <c r="J89" s="335" t="str">
        <f t="shared" si="1"/>
        <v/>
      </c>
    </row>
    <row r="90" spans="10:10" x14ac:dyDescent="0.25">
      <c r="J90" s="335" t="str">
        <f t="shared" si="1"/>
        <v/>
      </c>
    </row>
    <row r="91" spans="10:10" x14ac:dyDescent="0.25">
      <c r="J91" s="335" t="str">
        <f t="shared" si="1"/>
        <v/>
      </c>
    </row>
    <row r="92" spans="10:10" x14ac:dyDescent="0.25">
      <c r="J92" s="335" t="str">
        <f t="shared" si="1"/>
        <v/>
      </c>
    </row>
    <row r="93" spans="10:10" x14ac:dyDescent="0.25">
      <c r="J93" s="335" t="str">
        <f t="shared" si="1"/>
        <v/>
      </c>
    </row>
    <row r="94" spans="10:10" x14ac:dyDescent="0.25">
      <c r="J94" s="335" t="str">
        <f t="shared" si="1"/>
        <v/>
      </c>
    </row>
    <row r="95" spans="10:10" x14ac:dyDescent="0.25">
      <c r="J95" s="335" t="str">
        <f t="shared" si="1"/>
        <v/>
      </c>
    </row>
    <row r="96" spans="10:10" x14ac:dyDescent="0.25">
      <c r="J96" s="335" t="str">
        <f t="shared" si="1"/>
        <v/>
      </c>
    </row>
    <row r="97" spans="10:10" x14ac:dyDescent="0.25">
      <c r="J97" s="335" t="str">
        <f t="shared" si="1"/>
        <v/>
      </c>
    </row>
    <row r="98" spans="10:10" x14ac:dyDescent="0.25">
      <c r="J98" s="335" t="str">
        <f t="shared" si="1"/>
        <v/>
      </c>
    </row>
    <row r="99" spans="10:10" x14ac:dyDescent="0.25">
      <c r="J99" s="335" t="str">
        <f t="shared" si="1"/>
        <v/>
      </c>
    </row>
    <row r="100" spans="10:10" x14ac:dyDescent="0.25">
      <c r="J100" s="335" t="str">
        <f t="shared" si="1"/>
        <v/>
      </c>
    </row>
    <row r="101" spans="10:10" x14ac:dyDescent="0.25">
      <c r="J101" s="335" t="str">
        <f t="shared" si="1"/>
        <v/>
      </c>
    </row>
    <row r="102" spans="10:10" x14ac:dyDescent="0.25">
      <c r="J102" s="335" t="str">
        <f t="shared" si="1"/>
        <v/>
      </c>
    </row>
    <row r="103" spans="10:10" x14ac:dyDescent="0.25">
      <c r="J103" s="335" t="str">
        <f t="shared" si="1"/>
        <v/>
      </c>
    </row>
    <row r="104" spans="10:10" x14ac:dyDescent="0.25">
      <c r="J104" s="335" t="str">
        <f t="shared" si="1"/>
        <v/>
      </c>
    </row>
    <row r="105" spans="10:10" x14ac:dyDescent="0.25">
      <c r="J105" s="335" t="str">
        <f t="shared" si="1"/>
        <v/>
      </c>
    </row>
    <row r="106" spans="10:10" x14ac:dyDescent="0.25">
      <c r="J106" s="335" t="str">
        <f t="shared" si="1"/>
        <v/>
      </c>
    </row>
    <row r="107" spans="10:10" x14ac:dyDescent="0.25">
      <c r="J107" s="335" t="str">
        <f t="shared" si="1"/>
        <v/>
      </c>
    </row>
    <row r="108" spans="10:10" x14ac:dyDescent="0.25">
      <c r="J108" s="335" t="str">
        <f t="shared" si="1"/>
        <v/>
      </c>
    </row>
    <row r="109" spans="10:10" x14ac:dyDescent="0.25">
      <c r="J109" s="335" t="str">
        <f t="shared" si="1"/>
        <v/>
      </c>
    </row>
    <row r="110" spans="10:10" x14ac:dyDescent="0.25">
      <c r="J110" s="335" t="str">
        <f t="shared" si="1"/>
        <v/>
      </c>
    </row>
    <row r="111" spans="10:10" x14ac:dyDescent="0.25">
      <c r="J111" s="335" t="str">
        <f t="shared" si="1"/>
        <v/>
      </c>
    </row>
    <row r="112" spans="10:10" x14ac:dyDescent="0.25">
      <c r="J112" s="335" t="str">
        <f t="shared" si="1"/>
        <v/>
      </c>
    </row>
    <row r="113" spans="10:10" x14ac:dyDescent="0.25">
      <c r="J113" s="335" t="str">
        <f t="shared" si="1"/>
        <v/>
      </c>
    </row>
    <row r="114" spans="10:10" x14ac:dyDescent="0.25">
      <c r="J114" s="335" t="str">
        <f t="shared" si="1"/>
        <v/>
      </c>
    </row>
    <row r="115" spans="10:10" x14ac:dyDescent="0.25">
      <c r="J115" s="335" t="str">
        <f t="shared" si="1"/>
        <v/>
      </c>
    </row>
    <row r="116" spans="10:10" x14ac:dyDescent="0.25">
      <c r="J116" s="335" t="str">
        <f t="shared" si="1"/>
        <v/>
      </c>
    </row>
    <row r="117" spans="10:10" x14ac:dyDescent="0.25">
      <c r="J117" s="335" t="str">
        <f t="shared" si="1"/>
        <v/>
      </c>
    </row>
    <row r="118" spans="10:10" x14ac:dyDescent="0.25">
      <c r="J118" s="335" t="str">
        <f t="shared" si="1"/>
        <v/>
      </c>
    </row>
    <row r="119" spans="10:10" x14ac:dyDescent="0.25">
      <c r="J119" s="335" t="str">
        <f t="shared" si="1"/>
        <v/>
      </c>
    </row>
    <row r="120" spans="10:10" x14ac:dyDescent="0.25">
      <c r="J120" s="335" t="str">
        <f t="shared" si="1"/>
        <v/>
      </c>
    </row>
    <row r="121" spans="10:10" x14ac:dyDescent="0.25">
      <c r="J121" s="335" t="str">
        <f t="shared" si="1"/>
        <v/>
      </c>
    </row>
    <row r="122" spans="10:10" x14ac:dyDescent="0.25">
      <c r="J122" s="335" t="str">
        <f t="shared" si="1"/>
        <v/>
      </c>
    </row>
    <row r="123" spans="10:10" x14ac:dyDescent="0.25">
      <c r="J123" s="335" t="str">
        <f t="shared" si="1"/>
        <v/>
      </c>
    </row>
    <row r="124" spans="10:10" x14ac:dyDescent="0.25">
      <c r="J124" s="335" t="str">
        <f t="shared" si="1"/>
        <v/>
      </c>
    </row>
    <row r="125" spans="10:10" x14ac:dyDescent="0.25">
      <c r="J125" s="335" t="str">
        <f t="shared" si="1"/>
        <v/>
      </c>
    </row>
    <row r="126" spans="10:10" x14ac:dyDescent="0.25">
      <c r="J126" s="335" t="str">
        <f t="shared" si="1"/>
        <v/>
      </c>
    </row>
    <row r="127" spans="10:10" x14ac:dyDescent="0.25">
      <c r="J127" s="335" t="str">
        <f t="shared" si="1"/>
        <v/>
      </c>
    </row>
    <row r="128" spans="10:10" x14ac:dyDescent="0.25">
      <c r="J128" s="335" t="str">
        <f t="shared" si="1"/>
        <v/>
      </c>
    </row>
    <row r="129" spans="10:10" x14ac:dyDescent="0.25">
      <c r="J129" s="335" t="str">
        <f t="shared" si="1"/>
        <v/>
      </c>
    </row>
    <row r="130" spans="10:10" x14ac:dyDescent="0.25">
      <c r="J130" s="335" t="str">
        <f t="shared" ref="J130:J179" si="2">IF(I130&lt;&gt;"",I130*1.60934,"")</f>
        <v/>
      </c>
    </row>
    <row r="131" spans="10:10" x14ac:dyDescent="0.25">
      <c r="J131" s="335" t="str">
        <f t="shared" si="2"/>
        <v/>
      </c>
    </row>
    <row r="132" spans="10:10" x14ac:dyDescent="0.25">
      <c r="J132" s="335" t="str">
        <f t="shared" si="2"/>
        <v/>
      </c>
    </row>
    <row r="133" spans="10:10" x14ac:dyDescent="0.25">
      <c r="J133" s="335" t="str">
        <f t="shared" si="2"/>
        <v/>
      </c>
    </row>
    <row r="134" spans="10:10" x14ac:dyDescent="0.25">
      <c r="J134" s="335" t="str">
        <f t="shared" si="2"/>
        <v/>
      </c>
    </row>
    <row r="135" spans="10:10" x14ac:dyDescent="0.25">
      <c r="J135" s="335" t="str">
        <f t="shared" si="2"/>
        <v/>
      </c>
    </row>
    <row r="136" spans="10:10" x14ac:dyDescent="0.25">
      <c r="J136" s="335" t="str">
        <f t="shared" si="2"/>
        <v/>
      </c>
    </row>
    <row r="137" spans="10:10" x14ac:dyDescent="0.25">
      <c r="J137" s="335" t="str">
        <f t="shared" si="2"/>
        <v/>
      </c>
    </row>
    <row r="138" spans="10:10" x14ac:dyDescent="0.25">
      <c r="J138" s="335" t="str">
        <f t="shared" si="2"/>
        <v/>
      </c>
    </row>
    <row r="139" spans="10:10" x14ac:dyDescent="0.25">
      <c r="J139" s="335" t="str">
        <f t="shared" si="2"/>
        <v/>
      </c>
    </row>
    <row r="140" spans="10:10" x14ac:dyDescent="0.25">
      <c r="J140" s="335" t="str">
        <f t="shared" si="2"/>
        <v/>
      </c>
    </row>
    <row r="141" spans="10:10" x14ac:dyDescent="0.25">
      <c r="J141" s="335" t="str">
        <f t="shared" si="2"/>
        <v/>
      </c>
    </row>
    <row r="142" spans="10:10" x14ac:dyDescent="0.25">
      <c r="J142" s="335" t="str">
        <f t="shared" si="2"/>
        <v/>
      </c>
    </row>
    <row r="143" spans="10:10" x14ac:dyDescent="0.25">
      <c r="J143" s="335" t="str">
        <f t="shared" si="2"/>
        <v/>
      </c>
    </row>
    <row r="144" spans="10:10" x14ac:dyDescent="0.25">
      <c r="J144" s="335" t="str">
        <f t="shared" si="2"/>
        <v/>
      </c>
    </row>
    <row r="145" spans="10:10" x14ac:dyDescent="0.25">
      <c r="J145" s="335" t="str">
        <f t="shared" si="2"/>
        <v/>
      </c>
    </row>
    <row r="146" spans="10:10" x14ac:dyDescent="0.25">
      <c r="J146" s="335" t="str">
        <f t="shared" si="2"/>
        <v/>
      </c>
    </row>
    <row r="147" spans="10:10" x14ac:dyDescent="0.25">
      <c r="J147" s="335" t="str">
        <f t="shared" si="2"/>
        <v/>
      </c>
    </row>
    <row r="148" spans="10:10" x14ac:dyDescent="0.25">
      <c r="J148" s="335" t="str">
        <f t="shared" si="2"/>
        <v/>
      </c>
    </row>
    <row r="149" spans="10:10" x14ac:dyDescent="0.25">
      <c r="J149" s="335" t="str">
        <f t="shared" si="2"/>
        <v/>
      </c>
    </row>
    <row r="150" spans="10:10" x14ac:dyDescent="0.25">
      <c r="J150" s="335" t="str">
        <f t="shared" si="2"/>
        <v/>
      </c>
    </row>
    <row r="151" spans="10:10" x14ac:dyDescent="0.25">
      <c r="J151" s="335" t="str">
        <f t="shared" si="2"/>
        <v/>
      </c>
    </row>
    <row r="152" spans="10:10" x14ac:dyDescent="0.25">
      <c r="J152" s="335" t="str">
        <f t="shared" si="2"/>
        <v/>
      </c>
    </row>
    <row r="153" spans="10:10" x14ac:dyDescent="0.25">
      <c r="J153" s="335" t="str">
        <f t="shared" si="2"/>
        <v/>
      </c>
    </row>
    <row r="154" spans="10:10" x14ac:dyDescent="0.25">
      <c r="J154" s="335" t="str">
        <f t="shared" si="2"/>
        <v/>
      </c>
    </row>
    <row r="155" spans="10:10" x14ac:dyDescent="0.25">
      <c r="J155" s="335" t="str">
        <f t="shared" si="2"/>
        <v/>
      </c>
    </row>
    <row r="156" spans="10:10" x14ac:dyDescent="0.25">
      <c r="J156" s="335" t="str">
        <f t="shared" si="2"/>
        <v/>
      </c>
    </row>
    <row r="157" spans="10:10" x14ac:dyDescent="0.25">
      <c r="J157" s="335" t="str">
        <f t="shared" si="2"/>
        <v/>
      </c>
    </row>
    <row r="158" spans="10:10" x14ac:dyDescent="0.25">
      <c r="J158" s="335" t="str">
        <f t="shared" si="2"/>
        <v/>
      </c>
    </row>
    <row r="159" spans="10:10" x14ac:dyDescent="0.25">
      <c r="J159" s="335" t="str">
        <f t="shared" si="2"/>
        <v/>
      </c>
    </row>
    <row r="160" spans="10:10" x14ac:dyDescent="0.25">
      <c r="J160" s="335" t="str">
        <f t="shared" si="2"/>
        <v/>
      </c>
    </row>
    <row r="161" spans="10:10" x14ac:dyDescent="0.25">
      <c r="J161" s="335" t="str">
        <f t="shared" si="2"/>
        <v/>
      </c>
    </row>
    <row r="162" spans="10:10" x14ac:dyDescent="0.25">
      <c r="J162" s="335" t="str">
        <f t="shared" si="2"/>
        <v/>
      </c>
    </row>
    <row r="163" spans="10:10" x14ac:dyDescent="0.25">
      <c r="J163" s="335" t="str">
        <f t="shared" si="2"/>
        <v/>
      </c>
    </row>
    <row r="164" spans="10:10" x14ac:dyDescent="0.25">
      <c r="J164" s="335" t="str">
        <f t="shared" si="2"/>
        <v/>
      </c>
    </row>
    <row r="165" spans="10:10" x14ac:dyDescent="0.25">
      <c r="J165" s="335" t="str">
        <f t="shared" si="2"/>
        <v/>
      </c>
    </row>
    <row r="166" spans="10:10" x14ac:dyDescent="0.25">
      <c r="J166" s="335" t="str">
        <f t="shared" si="2"/>
        <v/>
      </c>
    </row>
    <row r="167" spans="10:10" x14ac:dyDescent="0.25">
      <c r="J167" s="335" t="str">
        <f t="shared" si="2"/>
        <v/>
      </c>
    </row>
    <row r="168" spans="10:10" x14ac:dyDescent="0.25">
      <c r="J168" s="335" t="str">
        <f t="shared" si="2"/>
        <v/>
      </c>
    </row>
    <row r="169" spans="10:10" x14ac:dyDescent="0.25">
      <c r="J169" s="335" t="str">
        <f t="shared" si="2"/>
        <v/>
      </c>
    </row>
    <row r="170" spans="10:10" x14ac:dyDescent="0.25">
      <c r="J170" s="335" t="str">
        <f t="shared" si="2"/>
        <v/>
      </c>
    </row>
    <row r="171" spans="10:10" x14ac:dyDescent="0.25">
      <c r="J171" s="335" t="str">
        <f t="shared" si="2"/>
        <v/>
      </c>
    </row>
    <row r="172" spans="10:10" x14ac:dyDescent="0.25">
      <c r="J172" s="335" t="str">
        <f t="shared" si="2"/>
        <v/>
      </c>
    </row>
    <row r="173" spans="10:10" x14ac:dyDescent="0.25">
      <c r="J173" s="335" t="str">
        <f t="shared" si="2"/>
        <v/>
      </c>
    </row>
    <row r="174" spans="10:10" x14ac:dyDescent="0.25">
      <c r="J174" s="335" t="str">
        <f t="shared" si="2"/>
        <v/>
      </c>
    </row>
    <row r="175" spans="10:10" x14ac:dyDescent="0.25">
      <c r="J175" s="335" t="str">
        <f t="shared" si="2"/>
        <v/>
      </c>
    </row>
    <row r="176" spans="10:10" x14ac:dyDescent="0.25">
      <c r="J176" s="335" t="str">
        <f t="shared" si="2"/>
        <v/>
      </c>
    </row>
    <row r="177" spans="10:10" x14ac:dyDescent="0.25">
      <c r="J177" s="335" t="str">
        <f t="shared" si="2"/>
        <v/>
      </c>
    </row>
    <row r="178" spans="10:10" x14ac:dyDescent="0.25">
      <c r="J178" s="335" t="str">
        <f t="shared" si="2"/>
        <v/>
      </c>
    </row>
    <row r="179" spans="10:10" x14ac:dyDescent="0.25">
      <c r="J179" s="335" t="str">
        <f t="shared" si="2"/>
        <v/>
      </c>
    </row>
    <row r="180" spans="10:10" x14ac:dyDescent="0.25">
      <c r="J180" s="335" t="str">
        <f t="shared" ref="J180:J185" si="3">IF(I180&lt;&gt;"",114*1.60934,"")</f>
        <v/>
      </c>
    </row>
    <row r="181" spans="10:10" x14ac:dyDescent="0.25">
      <c r="J181" s="335" t="str">
        <f t="shared" si="3"/>
        <v/>
      </c>
    </row>
    <row r="182" spans="10:10" x14ac:dyDescent="0.25">
      <c r="J182" s="335" t="str">
        <f t="shared" si="3"/>
        <v/>
      </c>
    </row>
    <row r="183" spans="10:10" x14ac:dyDescent="0.25">
      <c r="J183" s="335" t="str">
        <f t="shared" si="3"/>
        <v/>
      </c>
    </row>
    <row r="184" spans="10:10" x14ac:dyDescent="0.25">
      <c r="J184" s="335" t="str">
        <f t="shared" si="3"/>
        <v/>
      </c>
    </row>
    <row r="185" spans="10:10" x14ac:dyDescent="0.25">
      <c r="J185" s="335" t="str">
        <f t="shared" si="3"/>
        <v/>
      </c>
    </row>
  </sheetData>
  <sheetProtection sheet="1" objects="1" scenarios="1" selectLockedCells="1" selectUnlockedCells="1"/>
  <mergeCells count="38">
    <mergeCell ref="B44:B47"/>
    <mergeCell ref="B48:B51"/>
    <mergeCell ref="B53:B54"/>
    <mergeCell ref="C44:C54"/>
    <mergeCell ref="B6:B7"/>
    <mergeCell ref="K6:M6"/>
    <mergeCell ref="N6:N7"/>
    <mergeCell ref="B4:O4"/>
    <mergeCell ref="B2:O2"/>
    <mergeCell ref="C6:C7"/>
    <mergeCell ref="O6:O7"/>
    <mergeCell ref="D6:G6"/>
    <mergeCell ref="D7:E7"/>
    <mergeCell ref="F7:G7"/>
    <mergeCell ref="H6:H7"/>
    <mergeCell ref="I6:J6"/>
    <mergeCell ref="N19:N20"/>
    <mergeCell ref="B8:B14"/>
    <mergeCell ref="H11:H12"/>
    <mergeCell ref="C8:C20"/>
    <mergeCell ref="B15:B18"/>
    <mergeCell ref="L11:L12"/>
    <mergeCell ref="M11:M12"/>
    <mergeCell ref="B19:B20"/>
    <mergeCell ref="K19:K20"/>
    <mergeCell ref="L19:L20"/>
    <mergeCell ref="M19:M20"/>
    <mergeCell ref="K33:K34"/>
    <mergeCell ref="B33:B36"/>
    <mergeCell ref="B37:B39"/>
    <mergeCell ref="B40:B43"/>
    <mergeCell ref="K11:K12"/>
    <mergeCell ref="B21:B24"/>
    <mergeCell ref="B25:B28"/>
    <mergeCell ref="B30:B31"/>
    <mergeCell ref="C21:C24"/>
    <mergeCell ref="C25:C31"/>
    <mergeCell ref="C33:C43"/>
  </mergeCells>
  <hyperlinks>
    <hyperlink ref="E9" location="Montoir" display="Montoir" xr:uid="{3AA2AEA8-F7FC-4B12-9EB0-C4FD8F72248C}"/>
    <hyperlink ref="E10" location="Villebernier" display="Saumur (Villebernier)" xr:uid="{9A7A63FE-5F4C-4FA6-9B28-E423F317F8C3}"/>
    <hyperlink ref="E11" location="Gievres" display="Gièvres" xr:uid="{E6F9E3CC-C112-486B-862D-EBA99BDF942F}"/>
    <hyperlink ref="E13" location="Marcy" display="Marcy (Cercy-la-Tour)" xr:uid="{A2BCF395-2548-4C91-83B0-DB5858071ACA}"/>
    <hyperlink ref="E14" location="Is" display="Is-sur-Tille" xr:uid="{7ADCF628-5795-4CCC-8F12-4C7B52906110}"/>
    <hyperlink ref="E16" location="Bassens" display="Bassens" xr:uid="{9AF85B14-8565-40A3-AF1F-96E5002451EF}"/>
    <hyperlink ref="E17" location="Chamiers" display="Périgueux (Chamiers)" xr:uid="{E71A5024-CE8A-4BDC-A589-48968FB2EE8C}"/>
    <hyperlink ref="E20" location="Aigrefeuille" display="Aigrefeuille" xr:uid="{AE58BDDD-FD3D-4962-ACA9-726E87780906}"/>
    <hyperlink ref="G30" location="Connantre" display="Connantre" xr:uid="{9D12D33C-C6A7-42EC-A18B-1337848916F0}"/>
    <hyperlink ref="E8" location="StNazaire" display="Saint-Nazaire" xr:uid="{BBA25DEF-0C32-4613-BA3E-EB432C5E1E34}"/>
    <hyperlink ref="E22" location="Etais" display="Etais" xr:uid="{8BAD1A28-1062-467A-A1CB-676231A5002C}"/>
    <hyperlink ref="E23" location="Poincon" display="Poinçon" xr:uid="{23586AAE-C3EE-48D5-8DD4-D579BAF1A5AA}"/>
    <hyperlink ref="E24" location="Liffol" display="Liffol-le-Grand" xr:uid="{A0ED2747-00D7-4E96-929F-D4993A866479}"/>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B97A57"/>
  </sheetPr>
  <dimension ref="A2:M3"/>
  <sheetViews>
    <sheetView showGridLines="0" showRowColHeaders="0" workbookViewId="0">
      <pane ySplit="3" topLeftCell="A7" activePane="bottomLeft" state="frozen"/>
      <selection pane="bottomLeft" activeCell="A4" sqref="A4"/>
    </sheetView>
  </sheetViews>
  <sheetFormatPr baseColWidth="10" defaultRowHeight="15" x14ac:dyDescent="0.25"/>
  <sheetData>
    <row r="2" spans="1:13" ht="21" x14ac:dyDescent="0.35">
      <c r="A2" s="549" t="s">
        <v>246</v>
      </c>
      <c r="B2" s="549"/>
      <c r="C2" s="549"/>
      <c r="D2" s="549"/>
      <c r="E2" s="549"/>
      <c r="F2" s="549"/>
      <c r="G2" s="549"/>
      <c r="H2" s="549"/>
      <c r="I2" s="549"/>
      <c r="J2" s="549"/>
      <c r="K2" s="549"/>
      <c r="L2" s="549"/>
      <c r="M2" s="549"/>
    </row>
    <row r="3" spans="1:13" x14ac:dyDescent="0.25">
      <c r="L3" s="130" t="s">
        <v>581</v>
      </c>
    </row>
  </sheetData>
  <mergeCells count="1">
    <mergeCell ref="A2:M2"/>
  </mergeCells>
  <hyperlinks>
    <hyperlink ref="L3" location="CARTE!A1" display="Retour carte de France" xr:uid="{00000000-0004-0000-05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97A57"/>
  </sheetPr>
  <dimension ref="A2:M3"/>
  <sheetViews>
    <sheetView showGridLines="0" showRowColHeaders="0" workbookViewId="0">
      <pane ySplit="3" topLeftCell="A4" activePane="bottomLeft" state="frozen"/>
      <selection pane="bottomLeft"/>
    </sheetView>
  </sheetViews>
  <sheetFormatPr baseColWidth="10" defaultRowHeight="15" x14ac:dyDescent="0.25"/>
  <sheetData>
    <row r="2" spans="1:13" ht="21" x14ac:dyDescent="0.35">
      <c r="A2" s="549" t="s">
        <v>516</v>
      </c>
      <c r="B2" s="549"/>
      <c r="C2" s="549"/>
      <c r="D2" s="549"/>
      <c r="E2" s="549"/>
      <c r="F2" s="549"/>
      <c r="G2" s="549"/>
      <c r="H2" s="549"/>
      <c r="I2" s="549"/>
      <c r="J2" s="549"/>
      <c r="K2" s="549"/>
      <c r="L2" s="549"/>
      <c r="M2" s="549"/>
    </row>
    <row r="3" spans="1:13" x14ac:dyDescent="0.25">
      <c r="L3" s="130" t="s">
        <v>581</v>
      </c>
    </row>
  </sheetData>
  <mergeCells count="1">
    <mergeCell ref="A2:M2"/>
  </mergeCells>
  <hyperlinks>
    <hyperlink ref="L3" location="CARTE!A1" display="Retour carte de France" xr:uid="{00000000-0004-0000-06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F48CC"/>
  </sheetPr>
  <dimension ref="A2:M3"/>
  <sheetViews>
    <sheetView showGridLines="0" showRowColHeaders="0" workbookViewId="0">
      <pane ySplit="3" topLeftCell="A4" activePane="bottomLeft" state="frozen"/>
      <selection pane="bottomLeft" activeCell="A4" sqref="A4"/>
    </sheetView>
  </sheetViews>
  <sheetFormatPr baseColWidth="10" defaultRowHeight="15" x14ac:dyDescent="0.25"/>
  <sheetData>
    <row r="2" spans="1:13" ht="21" x14ac:dyDescent="0.35">
      <c r="A2" s="550" t="s">
        <v>517</v>
      </c>
      <c r="B2" s="550"/>
      <c r="C2" s="550"/>
      <c r="D2" s="550"/>
      <c r="E2" s="550"/>
      <c r="F2" s="550"/>
      <c r="G2" s="550"/>
      <c r="H2" s="550"/>
      <c r="I2" s="550"/>
      <c r="J2" s="550"/>
      <c r="K2" s="550"/>
      <c r="L2" s="550"/>
      <c r="M2" s="550"/>
    </row>
    <row r="3" spans="1:13" x14ac:dyDescent="0.25">
      <c r="L3" s="130" t="s">
        <v>581</v>
      </c>
    </row>
  </sheetData>
  <mergeCells count="1">
    <mergeCell ref="A2:M2"/>
  </mergeCells>
  <hyperlinks>
    <hyperlink ref="L3" location="CARTE!A1" display="Retour carte de France" xr:uid="{00000000-0004-0000-07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i = " h t t p : / / w w w . w 3 . o r g / 2 0 0 1 / X M L S c h e m a - i n s t a n c e "   x m l n s : x s d = " h t t p : / / w w w . w 3 . o r g / 2 0 0 1 / X M L S c h e m a "   x m l n s = " h t t p : / / m i c r o s o f t . d a t a . v i s u a l i z a t i o n . C l i e n t . E x c e l / 1 . 0 " > < T o u r s > < T o u r   N a m e = " V i s i t e   g u i d � e   1 "   I d = " { B 1 0 E E 9 1 7 - 6 2 9 1 - 4 0 D F - 9 7 1 8 - A 8 8 3 0 D D 4 3 8 8 6 } "   T o u r I d = " 8 d d b 9 a 4 c - d 7 9 4 - 4 f a b - a 6 f c - 1 4 3 9 a 2 0 f f 9 2 5 "   X m l V e r = " 6 "   M i n X m l V e r = " 3 " > < D e s c r i p t i o n > V e u i l l e z   d � c r i r e   l a   v i s i t e   g u i d � e   i c i < / D e s c r i p t i o n > < I m a g e > i V B O R w 0 K G g o A A A A N S U h E U g A A A N Q A A A B 1 C A Y A A A A 2 n s 9 T A A A A A X N S R 0 I A r s 4 c 6 Q A A A A R n Q U 1 B A A C x j w v 8 Y Q U A A A A J c E h Z c w A A A m I A A A J i A W y J d J c A A I h O S U R B V H h e 5 f 1 X k 2 T Z k S Y I f m Z 2 j X M z 5 9 w 9 e E R m J M 8 E E k j w K h T t 7 q q e q p q t a V n Z m Z 2 V f Z h 9 W p l 5 m K f t t 5 X 9 A f u 8 M i M j M r J d B I 2 u Q l W h w J I j k T w 4 c c 6 5 c X 6 J j X 7 n 2 n W 7 5 m 4 e 4 Z k A E k j k F + n p 7 u Z G 7 j 3 n q O q n e l T 1 e P 7 2 n V I b f e D z t G G 2 P Z 3 f P l 9 4 e r y F g a j Z + c 1 G 0 6 z i j c W B z m + f A O 0 2 v n O p q X 4 0 i x b a D Q s I a 6 i E 1 u C R f 8 n A p P q b g + W b K 5 i 9 P q N + b l k l B L w J 9 X M P O O K d o T X a T W i e o P q 5 u d B E 4 L x f / u 5 B c 9 d C L a A h l i 6 h b h 7 K 8 9 t I + m Z h 5 C w 0 v T l E U / 3 v p d X U 4 f d r 8 H h 7 5 8 6 S z + R D 9 V o D 9 U Y N / / T P P 8 A 3 / / g F N O r 2 v R 2 s N X D x 4 k W k U 2 l 8 / L N b u P 6 N a 9 j Z 3 k U o F I Q R q U H z u c Z T 3 q u w 2 o A W 8 K G 8 Y e D a V y 5 3 / t C L 2 2 / e x b m X x + X + Q t A Q Q H m / g p v V D J 4 d L G L j / j Y G n t I 6 z z y J g C e K m D a A a r G K S C I C j 6 f 3 f t r y L 6 + v d X 4 D U t q E 3 J 9 P / b y 7 v Q W / L 4 z M U F r 9 v r m z i E i 2 + 1 l J b V y e 2 / 2 9 n K u i i l 1 U 9 1 v I z I W R y x U Q 9 4 5 i a H C o 8 4 x e t A 2 Z D n m 5 I d O i Z T s P d u D t f D + B 3 3 Z h 0 k 6 9 c p w Q J q J q l D o / f T J M Z U x U C z U 0 1 l r Q / U 1 U 0 z v w J S x s F b L I 1 8 I o t D i p b Z S N T e S 2 c 5 h + Y s p + o a C v M A m M / e 7 1 O c I E e U g b 1 O Q 6 t 3 H v f g 6 h E R 8 y m T b 8 n o j 8 0 Y O 2 6 c N + Y Q n N 1 C 4 i s u i b W w 3 7 d Q I K S 6 n p x e r d D b X w j D 5 z R 2 E y L A / C k Z C 8 b w b n z 5 / D 2 z + + h e q e B 5 H 2 E D Y 2 t l A p V 1 E o 5 G F E d f w v / 7 / / D V u b m y j o 6 7 C M Y z p X 3 i s 1 E 0 J y P I L R F 8 N Y + H g J b V 6 E C 8 u 3 V n D u y x N Y f H c D h e q W u q 5 S o S z X 4 Y F u t O D z P 3 p 9 x T o r t Z 8 w W T J Y + 1 u 7 i P u G Z I x j 6 r G C s S H 3 3 V I / D 4 + O I T W Q w s K N J f V 7 a b 0 l C 9 0 W N q J m 5 T o / 2 b B i R Q R C m h I m I h w M Y W n z N n L 5 3 u c 5 M I v 2 d 5 8 t r z 3 w / e V / / z / / x 8 7 P n x u 8 M N X E d t E n y / i 0 S f E g H R F L I i j q O 6 i Z O R F A P + q 6 V 7 4 6 C / i M K N Y 9 2 B T B y e o m C p E y / H U f F u 7 u I j b o Q 0 o 0 9 + r B E I K B H d R z S e j 5 F m K x G M y 8 T F p 7 H y 2 9 K p 8 b R r v p g V V p o 6 L J w q r 6 Y Z V F e F L d C S a M f Z m M l A e r D 2 o Y v V R F y J u S R 2 k D v Q i K Y G 7 e P c D Y 5 C S a R g V N 5 B F M x O A x N e Q b P k Q C b Q S 1 N i K R K A J i P X 2 i b M S w y k K 0 3 9 v B f s W L W N B e + K l 0 E k 8 + e R 1 Z E a 5 U K o U p e W 8 + / x / + 4 Q c Y G x r F l 7 7 y I i p W B M W t Q 9 x 7 e 0 G u J y b 3 H E D E l 0 V U y 8 j i b Y i m H 5 O l r W N k b A L l f F k W p V i h X B k r d 9 f R r L U Q G N S R m A j C q 4 k g + 1 L Y W t g W K 5 j G 2 k o Z i Z g G L W E r l r 1 S C t F g V 0 E Q f P 6 S C G V m + O S q L e i b 8 L a C i E S j w g J q I m B i M j o I e K m A e O 8 e Z E b S S q g u P H N e 3 i + p 3 p N f A W 9 U P Y c w R V m s 3 d h F e E B G 2 m c P m F + Y g V c 0 N l / j 9 / v h 9 f Z q b y o P b 0 D m p j O + l h h 5 Q 4 T M J x / 9 S I G i V j u m m 3 4 r s F X U H i F M t s Y e T 5 r y 3 R S 6 V L A f k 6 l P R S v Y L g z g / C A F L I B q 6 x F m z o V v X R Q q Z p n w x y v w y p t n 9 Q F h f Q a 8 Y j W C s h B 8 m o 7 8 9 i F m r s 7 A I 4 y N 8 x U I y O K W L 3 h l 8 O W x S m A V C W 0 K v q B M U M y D o r G K 3 O E + V m / s I + l P C X X w o N J o I z p 6 A I / l h b c s A i U T 1 c r r 2 D p o o B W a w I A I X K m R k m t I I e T 3 w V g 3 Z J H b 9 7 B 6 e x 3 Z C Q q h D U 5 2 v e U R 6 t N 5 Q O A I E x E I y E K X h e L z 2 d Q n E A i I 9 Q r j 8 t U L C E T l v f 0 j O D 8 a w 8 T E B P x h U Q j h B q a y l 8 W i B p S Q F z c a i C b l H u V m D V P H 0 o 1 V o a d x V M 1 9 x K d 9 i I / 7 4 e k s U D 7 / c L G K W C a K d C Y C r 9 5 E + b C M 8 J B 9 7 R Q m q + 1 V M 0 q q S q v d F H o 9 M j 2 s / n 4 c F O a t e z K H w / U e Y b K E i 1 E I H D S q T e y t H c h n V e V 9 v Q h F g k o Y K G x 7 6 w f y t Y f k Q A K Z 8 Q R 0 T 7 X z K h s + e X 6 + u g f o A T S b T X l v C w F / Q P 3 N K s o d d W V S 0 T 8 K k 1 W X 9 z 7 N h / q 8 g 1 r 7 8 t j D z m + 9 8 M k I m C J s U V 8 G Q V 9 U a X N S X A 7 E a w s h + 0 m C 6 b S B C 4 M G K m L l / N W E K B i / a F V N J l G X 9 5 D B l R c 0 2 n n U q x W U t j V M X x x F w / A g J N b C j Y Z w h F B n o t u i E T 2 i s c v G F u K i 4 b k 4 G t Y B 6 o U A t G h M h G 8 X U e H v H q E o F W t D + U 0 O H n 6 w g H N T 5 9 G O G d D E E l k 1 C 9 6 I F 3 f e v o d r L 1 / p P K u L m g g U x 8 E N M b Q 9 Q t Z P Y 7 Z l Q N w 0 K 5 f L 4 b 0 b b y B j T m J 4 Y g j j 5 0 d F s 1 t y P f M w D A N P f e 3 J o + e v 3 t 9 A / F y X 0 h K 0 s 2 m / T Y W X 8 z 5 Y u Q M Y h U N M P Z N V v i 2 V H Z 9 T b a Y w E b N p 8 r 3 3 H u L K C x f V z 8 f R l l f c e v s O J l 5 I i P U m 5 R P r L H N J w T 0 Q i 3 q w e S j K w o O L z 1 3 A 4 k d C P Z + x f d r 5 D x Z x 4 b l z 6 u e T a A u b 2 e o R U F 3 X R e k V Y J k W 3 v 7 p b f z l f / V f I Z F I w B C R 0 R L d 8 X H j s Q J F + i D v 9 1 s N + k x l 8 S G a s p j d e G W 2 j m q 7 6 7 g 6 I H 3 h A u c E u B f O c Z g l m e p D E 6 2 k r r T r c b Q W h d a c C y j N K M 9 G c 1 l H a T C B s L + N R K j / s L Z N W a w d z U 0 s H n i Q T a z C v 5 W E d 8 I S y 5 d W f p n P K w L j a c L f T i B y 5 P n y P e 3 X i s J E 5 W E F j V A T g z P H P G M X l g 4 1 z G W 7 i 4 T I 1 7 x H l L i f Q B H H K e P 6 + j q i Q r F u v / M Q 4 7 O j S G X j q I g z P 3 1 5 E r f f F I H u B C b 2 C + v Q Y r 1 v 2 i y b G M 3 M q Z 8 / 2 v T j m X E d i z d X M T Y 7 j I 0 H W 5 i 6 P q q s u N 9 j + z B G S 4 c W k A d O Q d 0 q Y u v 2 I R K T Q j F X D b l O L y q l C m a u T S K e i X e e Z W N / / R C D k 9 3 x e S C C e u m Y o B b 3 S 9 A y L a G P v V b K j f 2 9 Q 9 R l L J + 6 f l 2 U A S l 7 5 w / H 8 H g f 6 p Q B / 2 1 C U B Z w y M e 4 j z j k 4 n g 7 q O h t o X k 2 5 X M j r g 1 D b w s N k I l w I k P E / I e L w v N 3 k U l l F O / 3 h o U S p T X x S 2 x T f x x G 0 Y S W 9 s n 7 y G f K 1 + L a C o Z C C W w 1 N f F n D l R A w b A 4 U X T G N T T 1 G m o 4 k B U h 7 y v 0 Y a V Q Q C Y u t E J g x Z u I + 4 d R N I U 6 y f W Z Y r l I p 8 L i s x A i 1 u o 7 t X P 9 o Y 5 a f B v I N h E J h 2 F t i z 1 L d q N W b p D + n 7 C Y o n g o 9 A 5 o k Y x N A 4 Z u o L W j Y 3 V 5 H b t C h w Y n u p H E Q D C A v / 3 b v 8 f A W B q t Y g s / e f M n e O 6 l Z 4 T i m g g l w v j p T 3 + K V D K F R C a m r K 4 D B g N C h j C B U F B R 8 C E R N r o S I R n T i L w u K + + n + U R 4 T C 8 2 H 2 5 j a 5 1 0 X P z W + W 0 V R T w s b W B L / E d L q F q j J t 7 j X g H 7 S 3 n 4 x e D H h v w Y H Z t C e i S J 4 e l B B M M n / e N w P G T P T w c D 4 1 k s i z C H Q m H 4 Q / a Y 7 a 3 t I 5 z 1 d h R j f 0 S E D p d q h 9 A Q R s A M C c V z a R s X f m c p H z E s T u / V Y f F x R H A a V k k s U 0 I W K u l a r / b j g i r t l x H P x n D j 1 b t 4 5 t t P d P 5 C n B w 4 s 2 D C T F R l w X e j e G V j G 4 0 t P w a n B n A g W r E Y j u D c Q A j F 1 o Y I w c k h 9 i w k c T B i I B u r o n B X B P + q R + h n T A Q o o / 7 e N C t i o V o I e + 3 f a 6 0 D t B e j C I 4 J F Q z v q M f c C G 8 O I z h 7 c k G t 5 r y Y z v R S D E Y Z x e 2 h a M L T 0 B C a D a E k 1 8 8 o W U C s R H 1 f f J j t K o b k X n w h G S s O g d C U / G F e 6 I 6 F w S c z u H n z N p a X l 2 Q 8 W 4 g n I 7 h w b R r L 8 x s 4 f 3 l K f o 8 r 4 a S P N h g m Z f W g W W + q B S 8 G G o W d Q 2 R H u 1 Z D t + q 2 b y b K L V 8 X O r y 1 h N g U f S r S c F G W 3 r i i d G 4 Y L V F m I n D 9 s F P 2 Y i R u K Q F u t W u o F I v w x W w a y s 9 g i J 2 o 5 M W v S 0 f V N s H T 3 3 x S K Y K y s a v + 5 o B K t 0 0 6 I K j X G 3 j 9 n 2 8 j H g v h q 1 9 / G c n Y y Y D J m Q S K A k 4 K 8 H k D 6 e o 3 z s m i 6 a 9 M 0 G r o e P j + I i 4 + P 6 c i V G Z d J k q r i s V z 0 7 v e F z f u N h C 8 o s l 7 n r Q I 3 D O h o 0 4 B X V 1 9 i J H x G d R 0 R o w 2 O 8 8 A k o E J L N 9 a Q 9 s j V i b f E o d f g 9 G w 8 M R X u z 5 Q y + R C K o i A J a G v 6 0 o 7 Y 7 K u F l f A k 5 L P b u O g 7 B H f z E Q g Y F u 4 o e C o 2 i N T + 0 9 y 3 0 b d Q F u m 1 p v w 4 h A B D K d 6 h U r R Y 0 8 R N T M v / s 0 0 c v q q e r x l + p G / W U Y y m 8 T Y u R H 1 2 H G 0 u I U Q M h A W h c F r q p m H 4 n m I 9 c j l 8 f 7 b t 5 X 1 y R 3 I I t Y 0 / N H v / w m S i S Q e v r s I T M z i 6 l R A W M A O x s 6 P q A V f N O y x S f k n b Q G S s e P 7 t c S W 8 2 f C 7 w 0 h 7 u s N U O R 3 C m K Z e n l X V V 6 n t + v q f d 0 4 n K 9 j 4 I J N J w n 6 X W F v G v u b O Q y J F e Z + 2 R N f v a r + R s V b Z 5 i 2 A w Z I u F f o g F s I x X I J b / / 4 J v 7 y L / 4 C A X + v E v u d F i j i O x d F S v r g 1 h v 3 8 e Q r v R u S Z r k N X 9 y D n Z U D j M w 4 d K d X o N q 1 t i y m s r J O b e V M 2 1 q S E 1 k v N 8 R p 7 W q t Y k t 8 o 8 U h 1 C Z k E u o + D C X 8 I F N 4 K O + P Y g H x R B w T l 0 d g N s U V F o 0 b j N v U 8 v Z O C 4 O R I L K a B e 0 U a n E c u y W v W O R e o X F Q 1 3 s p H i G 6 B A 3 x L y k Q 7 r 9 s 5 k Y x 1 C g I h e q / q e k G 6 W d e X + / 8 Z k P R x m Z L D J o p F H Y A j Y q F n / 3 s V b z 4 0 p c x N T 2 J O 6 / f w b P f f k o 9 l 5 a p b N o K g c i I Y N / + c A 1 P P D t 1 J O A E 6 X J K G + / 8 Z o M b w x O X R z u / 2 X C / x g 2 O 4 P 6 D K g Y v 9 S p K B k r 2 N w 9 s e i n C z + C D 3 v Z i 7 s t 2 d N a N W H 5 S 5 l 1 8 r U Y C 1 f Q 6 l u 5 v Y X b i k i g 7 S / m W g a C m m M / n c h / q k + C 4 Q 8 5 B a z U M W d w j P a F P U z S + r + P P U o O S 2 9 v o L u h 2 U 7 y 0 s D z P y W y w 8 q h a u 8 p X Y j a A p y 2 D q n F / j N 6 c R / y 6 F P y D I k R B P 5 I R Q w R 1 B V r Y F G s x h M O t H A r 7 B e j i g K d H 0 t h c 3 I Q e S a P c 9 G D K b y E R E / 8 u Y H 9 2 x d o W y 9 T r b B 9 H L N B G v e g R v 6 D z g A u M 6 p E G R e U 5 j r W W y 0 T d K M v t t f F g e x I D c X v j + 6 C c x W T G C 3 / A r / b G 3 G N E c N + n Y R W U f 9 e u i F + j 9 W 6 Y + 3 z c S g i p r 0 Q 4 K 9 Z J f K 6 c L t Q q j J R Y q v C 0 j o 2 7 + 2 K d G S p n Q G Z E 7 Q 3 x i y g Z Q W T E H 3 T 2 i 5 r i f y q / 0 S o e P Y d g d D E c 6 1 o d g s / p B 9 5 y d M C P t i 7 + r v j a D k w z j k M r C V + 1 g K t f v o T h m S G M z Q z K 8 1 M i a I f Y v 1 t B Y j y o x s w j w t I M 5 6 G H S 4 h q W Z l H A 6 X 6 o Y o S m 7 K m L O G y Q W 5 F d N 7 7 s e D G 4 W 8 C T 4 9 3 z e 0 v C 2 o 1 r / D A Y M Q P b U i W v Y s Z i I E 5 A q N F P W q 7 g 9 Z q 7 + Z j E y U R p u i R g J U O 7 M V V t t Z E 0 1 X U z w 5 8 I n B T 5 2 e x d u M Q 5 f 0 S W q 0 m M s 8 / r / y M 5 X 0 P a v L W S W 8 D g V V x f B N C J 2 V m H N s R 8 / Z q 4 n 4 Q 1 x D h V B s r + f 5 + B X 2 K 4 9 Q 3 X 0 8 o w b 8 8 u q 4 W H b / O D a 2 J M N m W U h s U K y L G l N d R M n Z k W Y v f I r 4 O h c q Q D 9 S 3 d L l M v g M v 1 y s W Z k p p f f o o a f + E o k v l f A V 3 1 h 4 i 0 J a f 2 5 v q u Q O X A 4 i d E x 8 r X V K b w A 4 W b 6 z g 3 A R p p A 1 q f O e 6 u I n s B s P 2 x 5 H U R o 6 e 7 / 6 y 4 Y F e 1 + X / I v D i k w X a Y 4 g F f U j X 9 3 H x h f M 9 L w i J N Z + d m V P b A a 1 G A P u L N V Q b N g 3 k d g m V 5 2 j y E u Z G n x D F l 0 R R f L Q b H 9 9 S V v m 3 K i i R C l t 4 f l K W a c O L R M h S P J 8 / 3 9 j q H 2 U 7 C 9 y U j 7 4 I 9 y c c y L q A l 0 q u + 9 A R W g s 6 z L m K m l R l H W S U 6 r V D e C M a g h 5 7 T 6 n Z F j 9 H f B o H t W I d k W R Y H G H R / A K j r G H t w T r a P p l I h s p b G m q l B l J j Y X E n Z v D w v U V 4 Y l F c f W Z C / C G x V h 5 q Y x N R z 4 h M W q / 2 f R y M H a G H I 7 Z + X C / 4 M J n q 9 S P 6 Y a s k N N N f E i X T a 2 W 2 3 q v 1 7 G u V q + I j B S r K Y j C 0 z G y E q E + k T d D a 1 F E d 2 k K 0 N g R N z K O s t a M 8 w p L 4 G m u r 8 r d 4 F K l x u Z 6 + K V E a W t s h 5 M R i X 3 z p P B Y O / L g w 4 N o L 6 m g 6 J 6 T u Y O n 2 C u a e s P e X H O R P o X y w x A f z Z 2 R + x P 8 V m l 2 o 2 f Q 4 t 1 V A Z u y U + H c H u n D j h X s r M B s m x p + z r y E d m F b f 3 V h f W 0 d U 5 v I 3 K l A B s X o t E Z q A m G E 6 4 t z J f 2 6 i K R T l 5 C X 9 + O E n W 2 A O n E T Z 5 V v r m H 2 y N 5 H 1 C P J x l l g I i 7 Q v K / r Y j l C j v i d q f / J Q b b S 2 l l r Q 5 q i P 7 a / T Q K t n F Y W k R A 3 4 h e q 1 h I Z U u H H h Q n 0 1 o C x T R m h l R S Y 7 G 7 X k E k T j t m l F N H H w a 9 B g p 9 C c F W b V g i 9 q X x f 9 3 d M C M Q 5 M X b S p L P w V W W S Z + K G 8 x l L B C b 5 2 f y u P 9 G g a / s 5 t 8 t q M p o n q b h V a 1 A c t K F Z K / K R a p Y 7 Q p C g d B B D 3 2 p E z g h H T a D a C D a G x 0 W w I + d U K B p 7 o b z k d 4 T Q N E 3 u L + x g 6 N 4 j 1 S g B j Y l G 5 L k 7 D 6 v 0 1 T F / u 5 k 0 6 a J o m H u 5 5 M J b i N o X 4 Z R F R G p q 9 n X K w v I 3 R 8 3 a g h W w i m o o J R T 9 9 L s u F i g h J R K U h E Z v 7 u 9 A C V X E X Z m R 8 e 1 9 3 9 + 4 9 x O O x R 6 y M X w O Y d U A + P 5 o 0 l e X 4 2 l w D w 3 E T X z v X U L 8 / P d Z f m I j j w Q W H g l 4 f 7 a x + w V j n f d 3 4 e D O A t 1 e E b l 3 t d W q 5 S H K t N Z T 0 X V T M f V S 1 P f g G Z Z H J 9 d F q 8 a s 5 u o 3 G v S C s p k z u n A i B L H M K E y 1 T U / y I v v C J Z f X U l T A R D T G D X m + X n g R F y 2 f F l x g 9 N 4 y V W 2 v w B p c V l b I 3 m e 3 I o V u Y u F / 2 O L R b 7 S N h I i h M a y 7 q t 1 O 2 f 7 a z G x Z 5 8 / D J R J D + z q b C K O + m s P p O G a t 3 1 r G d a 2 N X F t 5 m q f t 6 X h v v J z 4 V h Z 7 I Y X 1 h F b F s F L E p 2 5 K 4 9 / K I 3 f V d b G 5 s o S g 0 z 6 t r G L l + u j L k a x n N 4 7 W M X h p R P u h k r I X 9 l d 6 t g a Z V Q V l o p 4 N E u p t i 5 G C v 6 p P 1 4 8 G 4 C F N W 2 M 6 Y W K G Q C B P H g + u q L f 4 i w T z D x E C i r z D x W p h R 8 e D B o U x W / E i Y i N G B Y Y Q C 5 9 Q + 1 n F k M m k V n P i 1 W y h u L J 7 L G J j O i L o 4 B b f e v I f p i 1 O I Z c J H N 8 D Q / z E l g N c W w t A 7 a / P 6 W A t D n b 2 F V + X x V + b q e C h 0 4 c q Q r p J g y f s j n c i W s e P B b m U b 4 x 3 t R N T N i n z 1 z y Y + D l 8 h j O R Q N + p l h 2 a F E q I B I T z q s Y A 4 s g z F 8 n G m K D H 4 w U V C l M S n M j o Z 2 9 H F Y e j n K 4 j 5 7 S j i g w + W M P y k 8 P q H M l m X g j A 0 E U Z F b z y y i E o q M b Y f 6 E I 4 c 2 1 W R K B i J 0 3 S j x + E 8 K 0 L D R z W Z K H t 5 J E 6 f 0 o p y T E s 5 T R M J 5 q Y v 7 k A r + X D + a f n l A V p 1 l v Y l o U + + n Q Y E c + Q u i + C Q h E Q G h y S M S D u v v s A b 9 1 4 C / / d f / d / x s F 6 A Z F J U 6 6 3 1 / / k / T H v z m u G c f e t + 5 j + S l I W v k 9 l v j s 5 c w Q t C b M f j p e j K H / r q S 7 l q z S 9 0 L 3 L 8 q 4 e t I 0 Z p E W g j u B 6 6 d r d D b F S w y r o 4 s b 9 d + f h H R j B x b l H B 3 8 c 3 H z 9 L v w T A 8 j I u M e i E W x u b m F w c O D X G + V j H h m t E H 0 j N 6 g F 6 p U m N h d 2 E A z 7 M X 5 h F I 1 A D v U 2 I z k J 7 B 2 u q c x p m l X m Z q 3 d 2 8 L + e g 5 j 0 R r a 4 T g u D e s Y F J p k r w Y P Z k R g O d 6 b 7 9 3 G w W Y O 2 Y E Y w u G u 1 l T p X u I / B S P d P Q O / l 8 4 1 9 3 Z s o W w L v 2 d p g Y O Y 0 B B u C h L + Q h S V 8 K 4 I Y E k t A v p V d L g Z k A h 5 0 v C 2 f W i h r H w r L g o K 8 8 r t N a S H 7 Q W m 1 e P Q 1 s O w B q q I D G V V Z M h B M C S O t 3 8 Y O 0 E P o v 4 y D E 8 N d e w r Y Q 1 7 u f n p E Q u m y z t a 2 C 4 F U K x 7 U R e a z L s L d L b C z J w H e b E i x / P 2 Z r P c X B U h l s e D a R F y G T K 3 D + l g 8 d A n 1 K g N 4 0 C e H / G q x c h I 5 9 w T s 8 i O Z d R i P h T n P J 0 U z T + a k X u t o N G 2 l R G t t h K m j i 9 J n 7 H Z a m C 3 s A + P W L m R J 6 J 9 h I n p X 3 G V / q X 5 N I R j I f j l c 7 l 5 6 / M F 3 e t f z d m d t + + j X m 0 i N W g r h N t v 3 8 P l F y 6 o n x m E C Q f L a H l o v e z o a j K Q U F b p C K 6 f d 9 f 2 M D R p + 3 8 O V m 5 t Y P b p W Q x m T m 6 M n 4 b c r l j q r Y e Y n B j H 3 / / n f 8 T E + A j G x 8 d / 9 R Z q J H m I n W J 3 F 9 x N w f b W D h G O h u E R 0 x j r 5 L p x H 8 O 9 g R f 2 D o v m 7 b 0 k X R x h f y d + S 8 2 / I 1 y b Y d O R K 0 m Z T L s e Z n t x D 8 N z Q 7 j 9 x h 1 c / 9 o 1 9 R i p F A e Z k 7 7 G n L F L v Z G i k r 4 n Q u T F X o W l G G W V g R 7 y J s X n 2 e 8 8 A 4 j 7 B o S 2 V c Q q N d Q C i L h C t 6 R 9 l s d E 2 J M V b b 2 q t D a D C S w s 9 B z G 0 M 7 p 4 n c J V f R 7 V E l H v / o Z J m M y Q l f 2 b s D S k 4 j X Y 9 C T e b U G w l 7 b K u 5 X D Q x E R H r k Q f c 6 q b R E O 4 q w G B s W t A m v + K E i Z E J t d N Y T y B P 9 j B C 4 c P + D V V x + 7 p h D L U P N 0 X a / L 0 E 6 G j s 3 I 5 9 r K 0 M K 9 J q w 3 G x q V + a L m f w i f D K u Y e 8 A a u a e z E M C S 7 / Y w d U v X 8 Z h 7 l A W t A e t g o 7 g x E l h c q B 5 g 6 g K e x q Z 6 7 + B f B z 7 z B B f 2 4 c u c z 8 0 M Q j f 8 B i S k f x R R Y E D v T W L I a V w O 3 D d 3 P z H i 7 j w d D d B 9 s a r t / H U N 9 y Z M W f D u z / + E N n Z F M 6 d m 0 O z 0 U R T 2 K 8 W C M m Y / I r h F q Y h 8 Y 8 c t O o 6 D r Z L i K R C S p j o v / D L E S Z a i I 2 c a K x j w k Q 4 w k T N T x o 1 d n F Y + U T 3 3 1 h D O V + V R 0 1 x Z l P K S r n z u Z h H x k k n a i W G e r s W i U j 4 h 1 R V a M h v I u U f R 0 J j d M 0 v j n K X 8 / v a I S V M h F u Y i K A 3 J Z r Z S Y m h b r S t I j d 9 m + L s e 7 P i Q 3 Q K 6 T z + X i t N G G p P J w 9 j s S U L U O 7 O W 0 d T b r W x M Y B 8 e U R l i x O D U W Z m n F z 0 T t T M F I H L t V b F F 1 z F c v F Q p c 8 c F y b i w p W T T v x p 4 H U 7 w k T Q j 0 o l N t B u j q p 0 I w q D E D l U r R 1 R K g Y s b w O X X 7 y k n v v e j S V V F x W c O H 3 L g 2 l g h w + b Z x Y m Y n B y A M N P X V N W i 1 k c w z G h 1 X o E h c 0 W q o c t G X M T 7 b o f O 7 s N Z d W 2 F v u k a E X s c b n 9 3 o r y G T + N M F n i d 8 w 9 O Y V 0 2 l 4 P z F N M x I K K I f z K B c q N f d H 8 P 5 0 P 4 2 c L I b y + n k D o / E V 8 v G N i b V k c Y x d Y s K b r C f F / T j e 5 r E e x d W k X T 7 x y 0 R Y o k 0 v Z 5 t 2 X X j i v n E 5 q V P f z T W Y w i / V w F j 3 h p O q z 8 t N x r B n G j b h M C e t o 4 t q g q i C l f 3 Q c 9 i 6 M C K d 3 S l 4 r v F w + s r X Q R O x 8 B C K r a n O U Y P 7 f c f h k U f J z g 5 c j 8 B g a k v 6 0 W B w / M l O i N J I W G i 1 O 3 k k F 4 y A W t P C R a F i j Q / X a b S + 2 c k O q 5 s u t O B z c v n M y 8 5 5 Q d 3 B M 3 q c u T + L O O 7 3 l L y x j D w S E X h l B l e U Q F r r L c S Z L 8 L b 9 K I q / 0 9 S b y A h 9 N U 1 + / s l r 5 x h x L y c k / u b U p V O i r o / A g A i R W 7 E E g n 6 k x g O I Z g M I J n 3 w h H V c F 1 Z w 7 e X L S u h W b v c G E I Y n h n H / v U U 8 8 c I M p r n f + A l Q L p W x t b a N v f 1 9 r G z s i l t x M t j y i X y o H l 5 6 R n B I L w x t Y D y 7 j 2 C g I O b a j 4 R w + + p e E 8 G Y U C 3 / m K J 6 T T 1 6 w g e Y P / A j 2 9 G S p B D O 4 n V A H y u e j k J v i G D I n 5 z K y t x 2 A b E k r R q f z 6 j N C i 6 / Z H N u N + h U k / t 7 x T p 0 4 g c K F f N A U R o G B P Y q M c T L Y i W F 5 9 M / O g 2 m X I K + 0 I I v 4 4 P m 6 l 9 A 4 2 r s y d 9 L h g h Y 9 3 G C W l 8 X P 4 2 Z F i 1 P G V b F I w u k O 0 l M c j 8 o y G N l E 7 6 Y f Y H G n g l 9 U z 5 M L D v z / H j h q a k k / K U Y P t g f w h O T S 0 g E G v D s i 7 W P 9 4 5 X N i L + X 7 j 3 s b W C D 0 l h D J a s / + N B o K G J L O 6 t l j C Y C o r Y m O I j J l B p b y G r T Y l w R V F r 7 4 q l i i j L v / x 2 H h N X h m T R V R F N x D A 2 N q r 8 y u N I + i e U / 8 Q U J Y 3 p G p 8 C T N N i U q u D h i t D I i l M g y P r r J X U U A q 3 3 7 q L o S n b b + J G s 5 U l V V S / K u y v H W D 1 3 r o q S K y X 6 l i 9 u 4 7 D z T z 2 1 v f R q l I 1 6 f K 3 O v 7 m + / + A c + d n E R I W N D M z I f R a J s g 1 Z q Z l f D a p R 8 V G T G n N 3 W I G E 0 k / k m E D 6 y V q / A z C f g 2 l p j i W / v a J k H k 6 o m O 7 W k B Y E 2 7 a k e a i t X L k A K t 0 e 3 l c 8 / t U 0 u L S x y I g c r O p k Q R y M i D e e A s 7 9 3 K Y v D 5 o W 4 9 j 4 P v s l X 2 q d o m F g s 5 m a p X d N w T c / U 8 H R W C F U v i P C Q P R F u v R E i H y J l m O I d c h g t S v v o p C x W p O n 2 j Q 4 7 B 7 R g h t k M W K X Q 1 t n 4 h Z J + W I 8 M l 9 + c N e m L I 2 V T g / K i Q 2 K 5 o 4 4 k E t s 4 H B 0 Q m l t e p i q c f G 8 0 i 0 h b Z q 1 N Y B V U x I R W H k 7 N f e u b W C 4 f F e R 4 7 3 3 m 5 Z K K 4 X h R b X E Z S x b t c 9 s H x C I 3 f y S P q E 2 s U Y M N o X 2 x 5 E V P w 6 p k I V x e I H f J b I t a X 8 T p 8 v h H g i g Z u 3 7 m B 0 Z B i R S K R n o T v g Y 8 y q 5 6 Y 2 y 0 M Y y W Q 4 3 J 1 W 9 D j 4 A j 5 V p u 6 g + z k M b K S R r 9 v r y c H Q 9 C C 2 5 3 f V / Y S i A e z d X c L w z K A I S Q N 6 r o 3 k e N w u V R F G N T C b F h 9 2 B H P n M x g S i m n 5 d P z 9 9 3 + A Q D y J b 7 7 y E g Y G s s o y K e X d E a b W v F B 2 K q r 6 0 U O / X h h m d y E V G 7 z p F J 6 d C m I q Z i i r l I 2 Y 8 v 0 Y 5 x D Q B x q K x L G e 7 4 Z R k 9 5 u q J T 0 z N Z E b Z X K f / 6 5 G U T S Y Z Q O y l h 9 s I 7 c a h O D s w P y L i f 9 C Y L y O N R p 6 M J o n Q M l S P 4 p x P 2 D 0 E T I y 6 7 o I G E V L e g 7 h v h F H g Q v 0 U / q H U Z q b P p G b j j a n 8 z V r M t C b M q E 9 + o P V c m r i S V q i W 9 B N O 8 1 5 X c R M J E 5 Y c U K 9 F m q 7 R 2 U r X U E i 0 P y F s L b h W L F p u I I i t L y h o T 8 a h H o G z o 8 B / a 9 8 b U M r Y e H e q N b B v 9 s y u s D c r 9 z K W S m k 6 h E h B Y m m 7 C 0 u q o d S o 1 F s P 5 + W Q Q / p v p k 8 P M M W T l M u C X N S 3 g n R c x S I t i D K J c r y B e K I l g x G O r N + 4 N + 7 d R l e 1 + Q 2 e 4 E 8 w M L x p r K d i g a G / L I s c F x o b D X K 6 g J Y T l E 2 m 9 T u K h L m O q d / c J G o 6 F y 7 g p G G L F M R A V d Q t E Q Q s N + t Q 6 I n C g E g u 0 T i F a r g X / + 0 W v 4 9 3 / 2 x 3 j u + k W 1 z 9 Q P g Q s B F R 2 l w v y 1 7 0 M 9 N 9 l C O n x y c H P b e W R G + 4 S 9 + q A s Q h g P d Q W O R t j t C 9 X b h y r d h 8 K 2 e n d T U Y m g a K K E l k R g 2 H 5 e f r e k A h N 0 S p P R h K q c p a Y n j G 0 T Z s 1 S t K o 1 x O Q 1 H y L e b r Z 5 4 3 Y D 2 p C m G q 3 Q G v F 1 d e t A R b j O i t a y 0 D O x a D 5 h n g 2 5 X g M N x L w T a u O T g k k t B x F e F h q G B h N o y u / B c z a l Y N z G 9 N S V M N l W Y g R W S 0 b A Z c l O h Q x 9 c 1 U s r C y c e p j l 9 d 0 g w F 7 F i 0 x D f M v O O F T b e 7 L U Q 6 o r E G k Z o 5 c O l n c 3 M T s 8 h o L F v R 7 u 8 1 l I e e e U Z a c y a t V b q D Q q y n c a H B j E / Q 8 e Y v q Z Y Z V S d R x M Y d r 8 q I C L z 5 8 / N V 0 o 6 E v I H P R f H 8 z w V i 5 A H z Z g C P 1 f u r k G L S i L W x Q U q V 4 o R u b g x U c / v o U Z d q U S n z s w Z I j g Z U Q p d 9 Z H j W t M 1 o Q r K G Y Y O v 7 / / + n v 8 c d / 9 P t I p c 6 2 V n / t F u q D 9 Q B e W w x j t 7 N b 7 4 D Z y D p j j X 1 A L U j e 6 o D l 7 W 6 w E M w O O o i V t j a V M O 3 f E p Y v H G f 6 6 j j G L 4 4 I B W r g s G p T N y I 9 n M D 4 h R F k x l P w p W y h I H Q Z X G 1 U l u k 5 P z Q R v r A + D P 9 2 C m Z R B l b + a 4 i 1 a J 6 P i C B 5 U J 8 R z Z m x r Q e 1 t H r C G W F p w s / P b 6 o J p D A R z F a n M B E U W M + s I d T S t o Z B 0 X r G t j 0 + y z l x 8 q 2 W C n z E v G M w d 0 U b n i Z M x w 2 9 3 K Y + s 4 9 K e B W + l Y T a E H a Q z o m i 6 I w D E f T E R T k d w C f X y A w N U j t a p b v v 3 E c 7 m B K f c 1 0 J p D 3 2 X n U f T q 0 Q 9 6 q Y b f 1 9 o U e 5 v b z S + s X N i v p b D 9 r y u l w A t U p N 7 t + 2 N B y T i C g / p j 6 x L o r f T x M m g q z k w f v z a F T s c a S A O d B C G s y Z i 5 h 7 a h p T V 6 Z Q 9 d i d k T g Q w y 8 8 q / b R 6 B s F f T K n L p + Y + 3 v H I 8 y a 5 h d h + i 7 + 4 R / + G Z X y S X / Q D f b 3 0 F e Z L P w Z g F z + 1 n Z v l 6 F o J q x 4 8 F K f N I 6 K t S W 3 b / s 8 Y q U x l r Q X F k P s C z e W k V + v o 7 x f x Y N 3 l o S O V L D + b g X J h A i K q / v I 8 P l B j M 4 N o S p W y R K f 4 D T U h L q 4 w d 4 r / n F N 1 U X p W y Z C F 4 N o i D W g V o 5 5 m P V t P z 8 u V M f 5 m V B E S K x W P / B + D J n 7 z Q + r K O / W l G D E P R O y a L r Z F 7 w 3 d + Y 6 o c l 1 N M V H m 4 l b C I q f Y l n 2 / b n y c U 9 C h t j o Z I g T 9 q L l b 2 0 0 Z / Z g i T 9 o 5 H S V r u S f 6 l J p Y r 0 Q U 1 a H N M 7 O L A / C t 5 v B + I t B R E K 0 N G 0 l c A z X h z x J 9 d 6 x j s V T 5 R 6 m a H 2 5 h 9 R A E l d e u o j g i I F g M w G f H o K v 1 K F L H g s r C 6 s 4 d 3 0 O z Y I X r B B O a K N H S c Y c 5 8 f h j g h 4 I B g U y 2 N T e S c Y 5 S D R 6 e 5 E / 3 E o Z g n d S 6 F e r C M l v j t x 4 d k 5 8 f 9 6 6 d t A J + u m o u / j 9 l b X 3 2 a L t T / + 4 z / A q 6 + + 2 Y l c d m E e G n h z M a h 8 a V I + / / Q Z 6 6 F 4 Y Z 3 t o l 8 K G w W 7 Y c j 7 6 6 w x 8 W C 7 J F p j L K n y 8 k o H F S z f X U M y y y Y n 9 u A e V n 1 Y f v 8 e I h P i A I v 2 5 G v Y a y 2 c k M E U / q s 3 W 5 h 9 c h p D E 0 O I i u / k x v b S L h L Z u A q r M h 5 h i V Q 3 P c W j w I M D U n 2 X f y u f 6 V U W U V t p I j j n x 2 p e q E B i G Q E j g a p v U 2 h e r x / i g A t B R e t k k V X a 2 / x N h Y d J u f b y K c T F Z x p 9 Y h R 5 K y L 3 7 U e q J A v B n e V i i N D 2 s T p a h j U 8 H h h 7 h v h F h v L X f N H T F Q S h 4 i 8 i e y V r R V 0 X U 2 + 5 r c C w N / d p f M y x E 7 / M 3 S y G q I v C o / 9 B J q X J c 3 R v F b p W U 9 n y I b 8 m l M 6 H h 5 u z m E g Z K r r H / g r 0 Y 4 n 8 b l G Y l I G p 6 Q n 4 R Q E 4 p e S m W O a 2 z x A L 1 2 U c m X G h k 0 H 5 i o R x / + 1 V 1 S 6 M q U 3 H B a M f 8 p t 5 F e 5 m F s r B x q F q h H k c x x v k V O S + i h v b G B x m J o u M i O b F 1 v w 2 G q W W r B v 7 9 d z S Y y r X 8 m E C 4 h 1 g J t s N z 9 t B C H m d X J 9 W k M E V a t 5 a Z V a J U H V R 4 g O J t i r Y Z N D y M 8 0 2 Z 0 o L o y 8 F 8 Y m c T U u G r D k A 1 4 Z b C A f s l K S 2 8 J L l l U O M j c R V A w 6 C 4 W V T 6 A X 3 L 5 j 2 0 q x Y S M b t 1 J x + u P f O P K 5 8 6 T y K b M U l G r d Z a y D Y 2 d Q 7 D a w 0 5 + a w J e / N a B q p T a t d E u u Q h l U 1 U Q 6 v y 8 I M n q k + i Z u f X t 2 P e Z m A i 8 L X 9 U 1 d L F 9 X 8 9 V k k l n o H m i I 7 3 Z K S 6 r j M O t i B 9 d 1 R Q d P u W 0 F Z p 6 T 4 h G 0 p L w W Z r C T G k f 2 J u E f s Y W A k U N m x w v b O g I p M K O t 9 J V o R X N b R Q R H h d p Z T G M S u i A r L + W b V V Q w 4 r G V C 6 3 r v X c f w g j o m J w d E / r x C H r k N b G 7 l c M 7 P 7 2 D 3 / / u 7 y E S j C C / U c D M t W m 8 f 7 e B 6 7 O 2 / 3 s a u K 8 0 8 4 S d 7 d G o N x A K n 5 z T m 9 t + X B / t C j D H a v 3 + F i Y v j 6 k 5 p Z J x w G v f X d 1 T e Y q 1 c g 1 j M 6 O I D P j h d 2 3 u f / S z m / h o 8 S P 8 0 Z / 9 J U a y 9 u N c K / S 7 M t H e f b H P t G K X 3 X a o / T l p D p h 9 x c f X x X o t H Y o f Q 0 1 o B X F x L o a l a g I 7 H 9 x S I U 4 7 f 8 6 + m e U P d j A 0 y + 6 l L d s K 9 A F z + g Y n s o q a E J 6 y L C K P i b W H W y r r O h I / O R F N Q z S Q L C a V m C u + D b W Z 8 5 m 0 H g F T r K k 4 y 2 c B 6 w u b o r I i s S V F Z 8 w D E Z x 0 l 5 J y 0 Z K h W v I 5 T W F R G m + j 0 7 P v N F g 5 u b B x 8 a 3 m m y f 2 t N x g 2 D 3 o S d v 1 W k g p 6 l Z v 7 8 l I y / X E X d F M Y Z f 8 k k l Q P d O Z X F G T u Q j K W 6 s c R f E x u D e T i A + L M K l 1 i Z h v T C 1 I 0 9 K F P g q D W F 5 F a l A 0 P z W R 6 I t g W H x B E a y + E O X J X h O Z 0 B Q u X 7 q M H / z t P + O d 9 9 / F i 6 + 8 g B t 3 S p g e a O F e S S h m w i 4 t c c N o G X Y N 1 P V u n 0 K u l a o I A V m I G 8 P x r k 9 V 1 Y V W y l j H M 8 w N J X W 3 3 / e g Y u c + 8 j H 2 A V l c P 8 T C 2 h 1 k S Y N b Q V j e J q r V M s q t A 2 S G B t V n a Q U T S f H F H U u 6 m v d h U C i l G 7 / R e q h H g b f 9 5 G h L p S / d + f l D o d 5 0 z A 2 V C 3 j + 2 d 7 C M g e s e X E c y 9 x m Q Q U g m G m u j d i P M T N C R E b 9 T L B Z y v A l c Y B l Y B v i S 7 F S k 4 u r M + Y K 3 P x N e G 2 N 2 F r S o Q 3 5 4 O 1 s s p 4 G q 2 R h 3 f Q j m 1 y X t 7 M L B h n q 9 u p B G P 6 q L O u Q O P f D a m E 6 q I t S 9 + 3 Z f f 5 O A 2 k 3 6 U s 8 K B 5 O y R T L 1 h X Q 4 2 B Q x S e 6 p G r t q c 8 i 6 E c 5 C + o I 9 t A c Y b f i Q 2 l + H h e e m Y N + K O 8 R a 2 N 1 Z Q P Z G R k 3 E Z S E Z x q V z T K i I z F F f d z 3 8 M Z P 3 8 K 1 Z 6 4 g E B d f S h t E w d X M P 5 8 r w C 8 a p L g t r / B 4 8 S N 5 7 l / 8 + z 9 C o V D C h x 9 8 i L k r 1 2 W A K 7 j 5 Y B 8 j l 7 + C q 2 k v D p c e 4 s t / + K J 6 P U v S B 8 e 7 U U c H l V w F R t 1 E a t x W n P f 2 N F w R R u B g r 7 G L w u 2 y X Z X b g e o e K w J b r V T R b D W V g L z 3 7 g c 4 f 2 F O 7 Z + 9 8 f p b + M o r X 8 L S 4 g r u P 7 i P P / + z P 1 P j 1 G q 1 V M L v 0 M X T o 7 u f q Y X 6 p G D S 6 m z G Q C k 8 g t D w I N Y 8 4 8 L R k 9 i 6 s 4 R s J + T O w s T V v F 9 t D r O Y z E E 4 E U J h u Y r I Z F d 7 u S e f S J N T 5 + V R o d H v r I U w l T b Q f N C C m a 0 q r U 6 4 K 3 J p Y W i p r L r 4 C L 5 V E c 1 u p E j f E j 9 B K F k r W M S B H s d A 8 h A 6 K k p 4 W m B F r A j 2 Z g L t Z F N R x u P X 0 v R v o R z M y H P E + r g s m R s U h X z N L s T 0 B h k t E 7 8 j 3 F + 4 a e m 4 a C z m 3 T l W V v 7 x 2 p 3 I o h v 0 H a l Y m G z r j C 1 7 z x V F w 2 d H f O J P V X B 4 t 6 3 y 4 9 L j a d W r 8 L h w G m 0 D P / q H n 2 B j a Q + G + K x L 8 5 s I x T x Y W 9 7 C y m o Q H 7 z 5 I a 4 + 9 Q I 2 1 l Y Q T W V x L X 1 e d T + a m Z v G p D W M 6 S u T u H p 5 E k E Z 4 9 t 7 w K 3 7 7 6 I u i q O t 1 / C T 1 3 + m / D P d F M o b 6 A Z u G K p f W F s U P y e E + R u L m J m K o 2 g s o S 3 U k v m G + e W y W L U Z 3 N g M Y E Q s 3 0 F u H / / 4 X 3 6 A l Z V V v P / + h x g S 6 7 O 9 v Y O t 5 R 2 M X Y 5 i e H A E E y N T w j B 8 O H / u H E b G h 1 V / 8 3 Q 6 j V d f f Q 2 j 2 h h i 4 / 3 3 o 4 j f W g t 1 H E n x v 5 4 Y a U E X K 8 T G j R X 6 N J v b K B + W 8 M R X L 6 N p 1 c T X s W + U m 5 7 0 H c i L g 5 0 m l d T u e x V N C d 3 x j I y P F u q Y G I 4 i s d 8 Q y R A h u m S / h m F j h q m J u j q x w Z L F G U G b P e G E + z P K F W i k V a a B 0 / y f f f B G U n k E v H G V g U 6 w B w H 9 P + p z v k f S 2 6 U t x 5 E r e 5 C O U o N 2 H n C h K Y t s V 6 g H B Z + w 2 D S G g n O K o b K t V O + i Z 2 6 g k 7 C r I E N R b n j U H k w / F O V v T E 1 y Q O 1 O r V 6 p C q c V U L t n 0 h l 1 U s X / + r / 8 b / j r v / p v c P P n N / H 0 l 5 5 E s b m N a G E Q 9 f F 9 J F M J e O q i U O T 1 b M o f j y W g L 8 p g i 0 L k h q h / t J f C 0 i 3 4 1 z s m V j 7 + E c r 5 b f z V H 3 0 T H 9 / 6 C I V i E X / 2 5 / 8 G q a Q t 9 P z c 3 E E O S y s r G I o M 4 8 7 6 x 2 g 2 d X z j D 5 5 D O p N S I X g O + / L u T S z e 2 8 C h r J f v f u s P h C Y G Z E 2 w Y 1 F M f E m h 4 3 E q K P W W a j x p 3 Y n N + S 1 8 9 P B j v P z l L + H N N 9 / C H 7 7 8 B 6 g k t l Q A K u Y / G a D 6 3 A j U c b D S 9 8 J Q D j x Z o 7 p t Q D N j K k z u B o W I d X 3 H E h m 6 k L 8 1 H 7 a w 2 d x C t V D H t S t X u a c L S w T G G C o I v 5 Y B U r V O F V X i z Q 5 H D O f b J 2 N 4 0 V o R i j Z j C x 9 P t g i F V x D 3 2 R n d R X H q O Z M B x J Q m Z x h a R w 1 h i H b 3 2 r P F 7 A D 7 v X r B c n t W C B / H 2 q E I U 9 b O L C c i T P k R L c x c S G 4 c B 2 Z 7 X 2 M 1 Z P G G 2 L + v h B B 9 P 9 J 9 1 1 j Q s X 6 w 4 8 W V k V 4 / g O A W I X 0 p B y w V q c l S 0 c U K h b U S P n r z J p 7 5 6 n X c v / 8 A c z N z 2 N 7 d w v T 0 t O q 6 y w V c v 9 d A + E p I b d y a e 0 E k I D 6 v W J v I l a 6 z 3 1 x s I n j O t j a t b V 2 1 a A t M M S o r 9 F 4 s X G u z h V d v v I 6 L T 8 1 h b v w C j C K Z Q Q E / / O G / 4 k / / 9 E 8 Q E 2 H Y y N / B P 3 3 v D f x f / y / / v Y y F p h J Y W 0 Y L P / / F O / j O 1 7 + N W r O m E n n f f f 8 d f O X F b y p r E 4 / b 4 V X 2 m T d W Z e 1 M 0 u / r K B l K g 0 v f E K W t M o q m + K P B I A Y H B 9 W W A x l C P / x W U z 7 C J z 4 R S z u O 4 9 m J F m q W n Z 4 f E O 2 i J c R p f X d L b d w 5 T i M F g l k W 9 I 2 4 0 c h e 5 H r I J 0 r R p o k M k 4 a G v P A k M v D V d H h H k 6 i K Q M V l T V j z Q t Y G o v J c X Q U 2 a i J M l h K L J l r N N B 6 u 6 4 i O h l D T G z B 8 2 + K 0 F s H O R t x L I u j U a w i i A d Y 2 i R M v Y u n j I 5 U s S v 4 V u S d V / K C E r d l m 9 y S G b + 3 7 P C g d I p b q p R V M s E 0 P 2 g u f k S l u q O r y x a Y p d b O I V q I C v d g U z S s C 3 B k u F e C Q B d I W 5 9 k X k Z s 9 N o w r e Q 0 X B r s 0 2 Q G d b W Z b U R H V Z N F v t e R e Q 3 n E E k z m P c A P v v + v e O b K U 4 i K l W b 4 W g t o 6 q A 2 f t H J J 6 i U 2 L 3 p s J x F M h a C t y Z j I s K j w v / y x c A J s z c c + O L c H h D / V G g m L a 8 v 4 I U / J X 7 o c B Z v / + h d X H v 2 i k o e Z k b 5 Q / H x l t b u q 7 y 6 U i 2 P 6 5 d e U B a P n 0 3 L E z B D K J a L e P / D 9 z A 8 N I z X X 3 s L 3 / r 6 d x A J R 4 7 S h 4 w N W R C y A D S h s z 3 b B x w y + Z O b I Q S i o h C S C b v E X T 6 j m q / B H / G D B d 9 m V V 5 A Q 8 t o r d z T b 7 V A s T h x u 6 g p m n c c 4 0 l D F q m 9 0 7 7 5 f g n B d g K z D K f K S N x 5 6 7 5 q I 8 x e a e q Y l C 0 d r a g P w S E m V c o 4 i t B k I p b q i c 5 g k n e p i d S 1 K H y H M p i p D W z n M 8 h O e E Q j t l E P 7 K h w M 6 k K d j J Y / H A X E 9 M D y M q k B 0 X Y u T 9 T a g V g W S E Z V Q o z q V Z d N J 8 F r y E i V J U J l A X a D h i w / E L 7 i r J g o o 2 O g F E A w y K m u g i V 0 M d O 7 7 2 q O N q x t F 0 4 S Y X J d D T n v I D N o g + J I M P 5 J 3 t N t A M W Q r o s L A q S / M f G m 6 Q 1 G 0 u b S I m / K B J 8 t H j Y Z 2 I g a h 1 Z b 1 r z X N 2 r G p u k 9 x q M N 2 C 7 V Y V / Z B + J W B u m z w 6 9 P 1 g P 4 / L l G F 7 9 + Q c Y n A l h J D a l G p n I 5 Y t i 8 y u L x G R V X z G A X F U E o t I S p e V X t I 7 g d k R D r 4 u C 8 m N + v Y b h g a 5 V F U O i k n i d S C d p 5 T / 8 z T / h D / / t 7 6 n w u D o y 5 t C n W h m k E 1 m 0 t D w O N x u Y n p p B Q C w P o f w 6 o Y v j U 6 O 4 e P G C 2 p h 9 8 s k n 1 F 4 S I 3 V E Y 4 H M w n / i W B o H S i f Y l 6 C U F 3 1 R p S h k H f I 8 g V C a b a P l s a A I k E y T E A T 4 h A n w c L r P L e W j I H C N U + h + 8 i C A b 1 5 s q c f Y e o w b x T d e u w P L M O X G f b j 8 y h N 2 B K 8 P h A 0 p Y d F S 9 g j y z K C h y S H 1 3 u v i D 0 1 o o l F 3 D N z 0 B 3 F 5 e h P 5 8 g R 4 m u B 4 U b S U 0 L I D c e a 5 M B 0 6 p X p N t P 3 Y l w X L k C q b n c y I z 8 P U l l B A B G r J Q P O c b V m 5 2 e o X I W K m u T s C x + I 8 9 l F g h j o p m z O 5 R E H e x / K R T v Z H J j C N x n 0 R i F l R H q 5 w c v W O C I c s O i 4 Q J v T W m h 6 x Q m 3 c 2 x U K 6 7 c w m x Y R X x Y L N x N E w d x U N W A q Y 0 W s L j 9 e J f V 6 6 m o z d 3 t / U / m r s Z Q Q W P o o M l a M g B l a G W F f W m 1 6 b s Q j q p d I P / A a 6 v d b s O Z C i I o S U P e t P k T G j 0 f 0 d B r O H B w c o K X r G B v t 3 f d r 7 V p 4 s P Q A A 7 M p R f s c C k e Y Y g m N D b k P o b 8 q + C L X 3 X w g 4 0 5 f U 9 4 / e F 4 E 2 J Z t W 1 i U 9 I j y Y P R O F J t p e U U x y M v k E q h k e F 3 K 5 e 4 o H j e O 7 y 2 y + u F U g S I d c u d 9 / T b D J 6 P 2 z Y v d 6 l B 2 J N 3 O W c i t b 8 v q L K o 0 f O 5 l H Y e x Y 8 K b F p r R D R p B 3 x Y q M u o e E n v A y 9 a G s i R O Q E E t 9 k 5 t 0 X p R x 0 i i K c I R k z X B R U S f i S H 6 3 k g Y J 1 B 1 G d 0 2 x V G X R e l h x e / J n L W y t Y n m Q h g D F 5 1 q 4 F 6 s l / f h 9 4 n P p P X u 9 8 R E C J w T / I x d 8 Q 2 G u 0 6 Q c y 4 V 0 b j f R O i y f d N U J u w l Y Q g 1 r m d F u M L 7 c t 0 + t Y f F T d C Y Z 0 w F V R z s H m 5 i + 3 A F Y 5 O D 8 G t B B B 8 O o X l x D 7 H a O F o 7 P H r T i / C l 7 v O N Q x N m R d j A d H f h 1 e / J 5 1 8 K K O r H B d 8 W X 4 + L P D h t W y s W Z X p E A f 7 0 z Z 9 g J 7 e D P / / m n 6 s + 6 u 6 I p i m W w p 0 9 x L S g 1 p b 4 d 5 O u y a S E c v y d K e j 8 6 o Y l Q 8 i j d D 4 p a n o O l Q c G h p 7 o 9 d t P p X z U 0 J 8 X z G Z N x M q i 4 2 V w L H F s z a Z M o o z 9 7 E w C y U b i q N u P J R q C N V O Z U T s Q 0 N q x s L W 3 j T g 7 C 4 m W J h 1 y 2 j F 3 Y c 8 A r c j R 4 h e 3 w 5 0 m F A + K U A r V b F g 5 J V T 0 m b j f 5 R Y m J g J X D q s I i r + 3 b Q Q x H B E f i + F s e S 8 W 9 5 l C 6 5 T G l E X P c O / W 0 i 6 y 4 / 0 F y u v P y T u b K N S i Y l 2 6 Q s X K Z y c c z 7 0 y C j 2 1 t G o h 7 b r e b R G E 0 G o D V k N o b U R 8 C P k K J O V 5 / n 2 5 J h E q J e g p V Z 7 h 7 w g o r y 2 X P 8 T r b 7 y G c 5 c n x B + x V 3 M I G d X v O 5 j V E B j w M 1 X v y M I Q z H F j B P R w w 0 R E f L D m S h O L s Z j 4 Y h 6 k B z y Y r w c x I v S a z 2 k s C f X d F 8 9 S / K / o m I y f a P U n n r w K U + h y N B E V v 6 w t z 5 H r F l a R K + b h 1 4 N K G W 7 e 2 I I Z F x 9 n Q F M s h W A L Z 5 b R K G X Q e a z B c p j B 3 m g i I 3 q l U g n V a l W V e P S r w u 2 H / U o Y 0 e E Y f H n x v W X 8 a H v Y R v t z S / n 6 4 Z W 5 p t A 9 2 6 z S X H e s O d o t C o D 9 M 8 G / b X y 8 j Z G r K R j + O p w j Y / q j u x A d s N S C N T B u s P J 1 6 p R u r W w s 4 7 Q U I 1 j 3 E z Z E o J p R G F 7 j 6 J A A B / Z m 8 h T W 7 2 1 j 8 s r J N C e G M 4 o t s W J 6 Q P z A b l 9 C 1 R P D Z W 5 5 n 4 b Q V a t q h / X n r S B m C z U E 5 t i 3 3 B R L L I v r j L N f L B X x N 3 / 7 N / j r / 9 N f w 2 j V E Q p G s L 4 S w O w l n 6 K K f l m o 9 C l Y W 3 U a 6 v f r u B N N 4 J l 4 Q y 5 M t P m A L E T 5 f E c I 3 N A r O v 7 u 7 7 6 H l l d 8 s F A I L 7 3 0 g q J 2 3 A 9 y K 6 p a o 4 p I y B b u H F O B X H 0 w 6 M 8 p S i o g J d X L B h r + g i h W o e P Z Y R T y B V R r d b z 3 7 n t 4 5 W t f U f t S v / d 7 3 z 4 K a j 0 O Z X 1 P 1 c w 1 5 V q D M Y b h Z b X 0 E y j 6 G 8 w c + D y A n W H Z z J I 4 3 u T S A T d d / a L x H F D b G l u y o M Z 7 t V V / n B y H T f G t m B B 5 v N / 7 h x s B F X 0 8 j o W P l n D + G f s E P w c N X V 4 v F r H f f h O x V W 4 i V 4 7 h i b F e W u f A C Z 0 7 U C d U q P L v X u h C / f w d 6 r d V 9 K l m o A S z + C 2 x B v 6 h 7 h g w m 8 M u x 2 i r m q U Q s i i X y / j o w x u q k 9 E 3 v v E N Z G R B 1 + 4 2 8 J F 4 4 1 + 5 Z C g q 2 R S r S L f E O N A R 7 u Q J O n D q n b i w 6 w s i S C M h 3 N o T a 2 Z U 8 P T F L j X s B 7 2 p q 5 Q j f 0 R T x Y s / f / s X + M o r X 0 Y y n p Q r b K u e 4 v / 0 T z / E d 7 / 7 H a z V h / A M 2 z 2 7 k G u t o J H T s L 6 2 h Y X 5 B R E k q A M G k o k Y s g M D o i R K e P r 6 d X V 8 z o 1 3 5 / H y V 7 6 s g h i f F M 2 7 o s i v 2 o q s L + V z n w L 4 2 w 5 G q x i 1 e 3 6 y 0 b N v 4 g Y 3 7 b j H Q f p D e m U s W w h M n 0 W Y i J N j w U 3 H W E g W k t U t m 6 f F m E l F l J N L T e k u w W Y I 3 F 1 a Q h w 0 x H v 2 7 y o q e f w z 6 H 9 5 5 G / F W + s w k y N 9 N 1 0 Z K n c Q 9 i Z F U / Z y e Q e m + C n M 8 C g J v U t H L Z X Q y e w S Z k V w g 9 X x q 3 g Q H Q M k F m j O h T 5 6 m M 3 h w e r a O m Z n Z / D U 9 a c Q j U R Q u V f H O / 4 U v n 5 R x + b 9 F h I i k P S 3 T f G f D O 4 j Z b r 3 W d S 7 h 8 2 x x J 0 R x 5 B Y y v E 0 a 4 c O k R y 1 I 5 m n Q Z 1 k k h O f N i E 0 N B A S K 9 P E x x / e x O D w g D p I + m e v v o p v f / u b u P d w G Z f G w 6 o f Y D B o + 6 3 c 4 t g 9 2 E D p s I m 5 c 7 O 4 d u 0 q z o X O 4 c m v X M P 5 8 + f k X q K 4 e O G C S j V q o o B b H 9 / D h f M 8 K r S t g j d n B T N P t L R Y 5 8 5 m + Q m B + l W V a n y W I G 2 4 M t x f k z t Q A Y i o + A l i x P y d p v p n w 0 m B U k m V 8 n 3 p I K 7 6 k p t t 1 k I V V b i Y C z 0 i l m t + L 6 a i f F t L O 0 g N 2 R u 5 L a u i m p x Q 6 I J a E + y Z z h 4 Z D J k 7 f T K I m i V O v n d c l U T M z K V V u T n n x a G w B B e o I 1 S 0 K t w h c w I S b h g H J t q y i C N i x E m t e O 1 H E U 9 Z + 4 o + y X 8 1 7 M r f / S q T P y l 0 0 7 l v 1 j j x i B o u w L p o 4 p 9 r S X x z s q Z K I B K D 4 v c s i H 3 K e F A O b c F K V p V w d 1 4 q Y 2 K X t 6 f 8 U 2 g c N B A a 6 F q k x w k T U X 8 g r + l s n H P M h o a G M D Y 5 g v f f / U B o 2 v t i m X 4 f s X g U / / q D H + L h 0 g N R r B p 0 E b p 2 r I i m W c b N D x 7 g / I U Z Z F P D 9 i n 3 Q y E Z R / E Z h d K R R q r U L P m n o 4 x L s 0 + p w E a 9 X k d M f L y z g g G V H p + x 8 / 0 I S V e p + e c J r L F 6 F D S h f P q i q Q o H f x k 0 5 r v R R N Z 2 b Y u F J I V 0 o y a C N Z p d U T + P z Y 2 I f + V Y w z Z i n h E E k V T l 8 3 w V y / b F J e 9 k V t h w y t R H O p F J W j s K w 3 K u l 9 I w 8 M E T 7 d O B S X W E 6 H H w u l T 4 1 1 n h x 6 C z L F / + x K g i q 6 A 9 b Y / 4 b j N q k b E 6 l 9 9 Z I k H w 7 N 2 a W I p v j F X h Y 1 d e e R 2 F K X Q + i K q r M W h D / C k H p H n s D 0 i h b X l O h t D 1 3 M n H i K K x Z S d C u 6 K F D u L i g 3 3 1 a 1 / F X / 8 3 f 6 V S n m r V O v 7 d n / 8 p / u L f / w U u X r y I j z 6 + j b d + 9 j H m 7 6 9 A 1 4 W S B u z r V + A w y H j k H z C 3 U q y q k A R z 3 4 t Y Y 0 x R P Z U k + 9 4 H K m m W c 9 M U Y 8 1 W e J z e 4 0 E 6 / s 4 o e H X D U P m V D k 7 4 U N S C n x c L x Y M C b m 5 3 H X p u e L 4 4 3 Z 3 Q I 8 g N N R c M R f P c 0 a 6 z o f t 8 d 6 q M A + 4 9 H D S 3 h f a c V E R m y x I r Z Y f Z G Q G K B 0 8 O b H P X R L D T 9 + I 4 l n c 1 z A 7 3 X 3 R 9 I W / / 4 L 1 5 5 a / x k 9 g N i m l M y 7 E I L r k y s B 0 w m d c T Y r y w q d K q u G f n b Y v i E X v l M x J Y 3 5 4 X S p r E 9 N h 5 e E w f f M f S b f K r J p J T H h E A + 4 w n t g i D L K 7 7 5 Q C u y n W z U p v p Q 9 G p g K L m I 6 7 G p 6 q H B 7 M 3 + o D 0 U 2 0 7 y P u U I 1 v q s a Q 2 L j N x 8 v l O l 1 o K F 0 E l c l j c Q 9 V k V 2 A / B p K D Y s 2 z 7 m l U n a o C 3 I 8 S G G Y T Z X N H p Y R Z V b G 0 e h U H e 4 c Y n x h X F o + b 1 s 5 J G 6 T K f J v j u a A N s a Q B 8 Q e p 9 H o E 6 v M k T K f h u Y k W 0 p 2 s c 1 a B r t / Y E a + g g Y v P n b N T S s 7 q O h 2 h O x P s G M q K 2 T c W g 3 j l X F d w V Y C A 4 9 Z 5 a r k R x k Q 8 j Z U P N n H u + W 6 p C T U a / Q 0 3 u G l c j A f s z e E + K G 2 3 k R j t X s O j s D W / g 7 E L v Z 1 Y 1 T Z C k E W D n Q c 6 a D 4 U 5 X D R V g 4 V W V D M g i D 8 i K F U O 8 C H 7 9 z D l S f P Y 2 B w Q K z W u L y R / N F 9 7 X K / 9 / f 8 G M 4 s g M V 4 M Z / t w z E I k d K m 7 O z t O f p h X W y V v e q Y G m L 9 9 j Y m n + h f q O k E M r z F s N D I b q C J 7 Z 6 j W h r 5 Q l 4 J T q 4 i l k y U w c 5 y D c 8 + 8 3 T P B u 8 J d C 7 E z A v 1 T 3 i F e u 9 B S K D 4 w B G U z E 2 x p G G Y Z Q 1 W r A y z E s a 9 O / O o 1 W r y V c G z z z 5 n H 1 U j g k U r R p r p F e r o B j P / y 7 u V X o G i 8 8 v M 4 8 8 z 6 G t 8 8 3 w d i z f Z t 8 A O m b r B B c Z 8 s b P D f m 5 L q N 7 i 4 R q u f O n C i V B v U d 8 W r d o b 3 T M P w x g Y H e p Z U O x f 4 Z w I 4 o b J b k g d p 7 Y f 5 j 9 Y w o X n e q O E x 0 F 3 y s m Q P g 6 D Y X M X z 3 e f J U U w W E C N b n n E / 9 B D + M 9 / + w O 8 8 p 3 n k c 4 k k R D L Q F r J v g m O 4 6 0 f s J k M U 6 4 O 4 B c N w W 0 H W p S i v o m Q L / 6 Y b Q g b z T K 3 C / p r N + W L H g o d T V c Q 9 4 2 o I l K m 9 b C B C y u G F x Y X k c 1 m 8 L 3 v f w / f / M P n s f h g H S 8 8 9 V W k k o + I 0 H W G t 7 W l I z D m h 2 4 1 U D H o N 2 q q 4 D S q D 6 s 0 I v a 3 J y i w O y U v G s 0 q 4 t 6 a C o I Y h o H D w 7 z q q s X P X 1 t b V w c E U N i Y e h X T o r 1 B C R 5 + 9 n k H L e x M U k e 2 s 3 l 7 A m K G G a B g 5 I + p N Y 8 7 u 7 a 1 a 8 A U K 7 L X P l T H p 5 i i f 5 i 3 5 Q Y X E V N x G l a 3 9 L v V a O J B b v i o x x t B K 1 F k s u 6 x c L t V s F Q p O v v r 9 c P O Z l 4 s V U G E T h a 2 S P P m w j a S r J L t P H 1 v Z R / x k T 5 J a R 2 U 8 3 K N r u N u 9 B W h V B n x h W S h M g i R F / r l 8 R d V k K T Z q m N j a R 9 j M 1 m V P 8 e N 3 c L t K j 4 W 6 x L f q S A k j r 2 x q 6 M S 3 x Y h a o n v 1 V I B E t I x N j 5 x D m 8 4 D Z V K R Q U 6 A g G h l s z 0 P l b 7 V V w p I V c u 4 o e v / g s O 9 w o Y n I i r 5 G H 6 Y y R c P B X x 9 s 0 7 u H b t G u b m 5 m T c E 4 h H U h g a F O X l D E g f 8 D O t f Q u V r F B I G c O g J o I v 1 8 0 s f L 8 m 9 x k K o m H k R C E H Y Z L e y m W x q D s d 9 a t I Y C K R U H 7 W 6 O i I i g K a G 0 L n U 4 P w C k 0 s r B T x v d f / M + Y 3 F 3 6 7 k 2 M / L Z b z f l V M d p z m E K T D F C a e + K 6 1 4 k e L W K X m c E I 6 c 8 I F r j + 0 y z N 8 G f G 9 5 G + s r e L z 2 X 9 k 2 7 A 7 z j q g / 9 E w y + q c V x 5 q v P T + J p 5 9 6 m S F K Y W p J d T T t c + r s g n E x B 1 Z A A c r N z c Q 5 I T 6 h z F 2 W S Y / G o Q / q K m o I S + V P d w Z + u a Z u P M f L a C w W 1 R N b I 4 v L F / Y 2 / N 5 V q o i o s A e E y X l L z E A w N J / e A z k i r s Y G E s h O 5 B G + Y M g X t 3 W 8 O o v / h n 7 B / t 4 b + E 2 F v M h z P j 8 w K D t 7 I e 1 p J 2 N I O B u F N O V + I + 5 I m 4 U j U 1 U C z r e f O M t J V T 0 U f w y r g S p N L N U C L Y 8 f u v 9 n + O 7 v / d d 3 L 7 x E M 9 d f 0 k l J 9 t h d x m 7 l v j N t 2 5 h a H g I 2 U x G Z Z D T M j 1 K m B S E o X P 7 g O / j 9 / V m Q 9 g N U 4 V S i k I g r d s o a i J c D X U G r w O n C Q v B b A p f 0 Y / U 5 Y T Q a R M / f f d V n L s w h T / 6 w z / s 3 n W / U y 8 + z 3 h 7 O a S O E W W Z R j 8 w 2 q c l P C r p k / 4 A 9 2 O Y u s S f 9 W X 7 J M P A Z d v 8 b y / s I Z 7 p a l 5 t 2 L Y 0 z I 5 2 Q 5 0 d 1 a E M 5 6 7 b v l O 9 0 4 z G D X e X J W L l z j r u f z z f 6 V l u P 7 a / d o i Z 6 x N q I 1 L r Q x O J Y E Q E X D g 9 m 5 p c e e m S 0 M J z I p g e 6 P t C V x Z 5 7 I w s w C X 9 h B M d E K 3 M 0 h L H y Q 8 w a Z e k T b Q 4 a 3 6 2 1 v Z R u B P G m z v 3 1 U L 9 v / + 3 3 8 X / 4 z 9 8 B / + 3 v / 4 D G J t v w T 8 h i 1 j o F 3 0 n + x A H G 8 y g r 5 q H K O n s / N p F 2 d h G s V T A v / z 4 H 9 X m 6 W G u t / k l 2 T I V G J E c S y L d o W 7 8 7 H q 9 A X 8 r i 8 P 8 I X 7 8 k 5 / i + / / l H 1 V z l x s 3 b v X 0 4 z s O H n D f 6 a i t o J S W C 8 7 + 2 H G Q 4 U w m u Z + 1 j Y P a L g 6 q J g p 1 t k d g g a p X B X m K h / u I X A l h e f s O f v z T V / F H f / I H + O p X v q 5 a q R 1 Z K C a U / i 6 C m 6 x s / s L 9 o g 8 3 g p h M 9 U a 7 l G L r 3 D p / Z r 6 Y N u g e f I 9 q j J g Z O U Y h Z e C j k U 5 A u v N 6 J + 2 H t M w 5 3 K 2 f l X R j + c a q O n W e 5 S Y + c Z b 5 X t w s V A c g O 4 J H K 1 o j J e z 8 / g h Q E b D N W E w U A I X S i s b h b 4 i C E O t H K 8 A F w 4 X K D W m e V L 9 6 k M E Q u 0 F R o f J v 4 h z e f n 8 Z d 2 X N / 5 t v X M G z 5 5 J o e g / E d R E r J p a I + z j x d B i R U B g B b 0 w 5 8 w 5 o o Y y D N i L R J K y c X L x c y 9 b D b b S 8 O l 7 9 0 V v 4 w 9 / / U / X Z Q 4 O D P Q E E 1 k a 1 1 n S V H s V 7 3 8 3 t q d M A z 5 + f w w / / 5 U f I 5 w u q 9 m l q a l I 9 x v d g O t f I y L D 6 + Q h y / a y 6 Z f C p E T 0 Q R h F W f 2 d W e D N S O M p L J A q t N b V N o L H 2 w o W D m i k 6 a U c J n J d p Y Z q O R N C m 0 z y 4 r i Q M I Z E I Y u d g A 2 / 9 7 A O x p L + n 0 q G 4 V 0 f 6 2 y u 2 v 2 N g a l C H S e C 9 t e B R 6 z I m q l Z z d l S L W L m x A U P 8 D L M o V O W Y f 0 Q 4 J + e 5 U W r y T F x 5 r 9 2 T W n J 7 e Q / b i z t Y v r V y o j m i A y 6 I 3 Z U 9 z D 4 l v o E 7 w i F g V r V b g w b E Q j F p l 7 U 4 x o H 4 W 4 / Q z G 4 M T Q / A j M o y z / q O 6 C S j X A 5 4 w P O 5 g a Y K O v C U w W K x j A / e n E f C T O G V 5 y 7 j X / 7 l h 8 o C s c y E 1 c X B Q A h j 4 6 N K 6 N 3 7 T U T j Q V 1 Z x M h Q D G V r R x 3 l Q w U w c n F I B Q 3 + 8 A / + R C h a V l G q X 7 z 7 v r J Y b j A b 3 d g X p 3 / z E D l x / F O J p A q F / + m f / j F e e v F 5 J J N J R e 3 8 m h 9 / 9 7 f f w + 3 b d 1 C t V Z V 1 4 x Z c p S q S J N d V T q y i H F 4 D D + l r 7 b Z U s W I 9 n U P E K S h z g T 4 v q 3 n d K D V a S A Y m 1 E n v n r Y m 9 L 3 b k E U 3 R F E d s k z I h 4 H U q M x t W 5 X k 5 3 I 5 o c 3 i Y o h w q i g f h 7 o 7 f b 9 7 4 G H Z C e G 6 L A 9 q b h S R n u 1 q R 4 b W m e L C 5 i x O L 4 l e e L C / c o D 0 1 G A P L a Z w M u u A Y B Y 7 k 1 9 Z w c m j p e 7 + 4 r 4 6 y c 8 B h Y e B B G 7 y O s J D z X l c k I 6 D 1 t J 9 E o c b t X I d k f h j M q N 5 e X 1 e b p V F K G N e V N t r i G F M 7 a P o F w / Q K G h Y m Z f r T I z i w w 8 / x p e + + x R C G V M J t 0 f 5 R w b + 1 / / v P + E / / I e / R j o i v p p Y z u a a j N u x D r T M j Y t w 7 4 e Q a 9 h f y 6 P u L a O + 3 c S l F y + g U C j g H 7 7 / T / i 3 f / Y n N G s I h p L w 7 u u o h M t 4 4 8 2 3 8 I 2 v f Q 2 H Z h T T Q s k 5 r l R 2 7 J l T 2 M 4 j K d a g 1 M q r s H W M a V u y q M v Z b n c l 7 h k x a s k A R l K b V H O j 0 r 4 e P d Q K z E i h j + s 2 e s e h + n S w j 6 L 8 l 8 / b m S B F d U B C H N m s K A w + 8 L s s T M T 8 v o Y P h O 6 9 v R z E 5 v Z m 5 1 E b F C Y i e L G f M N n I H R S U M D F h W O Z P Y a f U 5 X J M w z F 2 Z a C 5 h m R E 6 f e 4 w U U x e W l c T S x / 5 t f j h I m w O o e 0 M U z P n h W 6 V Z O 5 Y h b D m l i e Q x X + F s f l V P D 0 + r 6 Q a 6 w t N O B p a q j j A K 2 L e w j c H 0 F l x 8 J 0 b E p 1 F f r 9 P / 8 2 c v N 1 l c l B W q e o l a j e v / r r P 8 O / / u h H q B k 1 V U p x X J g I 9 0 H b u U I O r 7 7 7 Y 5 X O E + 1 U I T N a 9 k d / + l 1 8 X 4 T q n 3 / w r 6 i W 5 V 6 y B t 5 4 9 U 1 8 7 Z W v w v Q n k e X p + T J O h C Z K i t W 6 2 X N p d Z I I A y + p I f E D m U i S 7 h 2 A l A g R w e B D r V D H / r b L k X o E l g 4 1 l Z F y m j A x B 5 J g 0 5 v S H T u a y / u g V X 7 v v f e P y j 7 s Z / 2 O g 3 3 s H B x m 7 P N 3 T + A R 6 5 v 1 V Q R z 4 J y B H U 7 0 T q Q 2 0 n 2 D g V P q m H i w w S e B U 7 t D 2 S N 9 5 W H W 7 J 9 O 7 c t w P 3 M T 2 Y S G L b v 6 g Z v G / c B D C L Q L F V j B p k q B 4 r 7 R 7 l g E 5 6 5 M Y e T a M F L i A 2 k 1 P 6 a e T 6 O C b Z W W p K 2 y 8 S X P r 2 p i f G g C G x u b C M z 2 B n x I D w v F g l B q + 3 o o T L q u 4 1 v f / p a i b 6 W 8 n X v I 5 v 2 k f / / m L / 4 S 3 / j W t 9 V j P D z g 6 Z e + i n g s j g f b X t V G + y y Y v 7 E k o + F V A h T T 7 M 1 l h t i 9 + w n V Z j k r 9 1 Y V H 0 q v 6 b j 7 7 j z K e x Z 0 h u x c I I N m G t m j w P K c I 3 j E V s s 9 c m / q n / / 5 h / j 2 d 7 6 l q C j x O x k 2 P 4 6 n x l q 4 O q K r 4 M S w K M / d 2 w + R Y U Q u 3 t E n l L d T B U o c Y K H Z s Q H b o X V o X s A 1 v g 6 M n N g P n 3 n C Q l W t L V U B y z T M A N j o o 8 + L X W C r r 4 Z Q U H d p R V l 8 N h Y W 8 j 0 o U N x I Z a Y 6 8 w S 3 b 9 4 7 c b I 5 Y V J w j h X U M V P e o 1 v i t A s / F X v n b b M n e w J x 8 b G c M i D u + g d G N d Q 8 u / Z i F a E z h I 7 F / G P i i x m Y S E 4 j X 8 m r / R h / N Y x C M 4 + W 3 s L r P 3 0 D H 9 2 4 g c W l R R U w + O l P X l W Z 3 f R 9 G I 0 c H B 9 Q o f 1 o J y D x 7 m o Q o 9 E K / u Z 7 P 8 T q g 1 V c e 2 I W 8 I s l 8 1 u I M Q D z C C V H M M o X C P m R i g s d Z 8 B E N X X v Q K Z J B X F 8 b V X 8 y E P a 2 C g z K E r I K 6 x k d 2 U H s V R M s Q 5 / 7 x A d o X x Y P g o u W T J u T t Z / c C i o W A m P t k r J g m r U m 2 J N P X Y 4 / Y s g U F s l u 5 I z V / M J R w a u X U k o Y a q t m v D E f T D n d V X s d h I e b B R 9 2 F l Y w a D 4 U A 5 L o z 9 t i q k v r B 1 i a z 2 H v X W h L L K g o s k Y N u 9 t I T L I 8 D k F a U c J E g s C 2 U G W z n 1 L 7 A y P j X k U j E 0 R l v M B N O + K Z R C B W B f t O J q w 1 D n B k d a w U K I W I v q I U g T J a B t p o U C + D j 1 q 7 D T h 6 x x y z Q 3 j 6 q E s u o R Q z E 5 0 R l 9 q q l J z Z r c z y 5 2 h b p Z t 7 J c b s m D s B d n U i 9 B D p D X 0 n k z V w 7 z p K + J g u Y b 1 2 7 v q d I 2 3 3 / + F C A l P 4 Q h i f m 0 e v / j 5 u 2 J t v o 5 n n 3 8 G E + P j i i K G E z G h Z 3 6 1 8 V 0 y d o Q K x t W J G Z V C F a + v x f H N C y 2 1 C O d m x j E u f t t r 7 7 y O 5 M A k J g e D e P D R A g Z G T 8 + 4 o F 9 K q 5 b I s B 8 H Z 6 o r f e w Q R W r Y X K F S 6 g h Z 9 8 / q x 3 K + i T g P C p B f 3 O y b F I 5 J w x 6 h d j y Q Y v 3 B p l x T Q v X d P 3 q e j H t z o a k y L r b m d 1 X m O 0 t B v H v H d 9 9 + h 7 F w Y A / s 0 x N N 8 Y f s Q Y z O + N B Y N h C 4 7 N J s x z A W N x G P B 9 V r C J 4 0 n k i J p Q q L x p o J I n v F x P B T X g x P D 2 N v d w e N l g y 0 0 L P 7 u 8 L J R b O z r I L h 5 J b u l + / 8 n P Z R A 8 z j 4 O Y y U 6 P 8 U 5 3 r k Z V S n 2 9 h 1 G O n N V k i S N X w F n y l M M r + V R j + G j z i 1 L W X Z Y Z p Z Q W h E Z 5 s w i c D B 9 U c d t J h L H 6 4 g u a d B g 7 F D 8 s P R V T P v X u 7 P r U I + Y / X 5 x y x y W R W P V P A 3 c 1 h t d h 4 v A 7 P g Y p 7 Z N H P j c B K t H D j 4 U 1 8 6 6 t f V 3 3 4 D H m v 5 5 9 / F n / 1 X / + F C h / 7 f X 5 F 7 / h 1 7 c I l V G v 2 m b d 6 a 1 z 5 g v f 3 N F U f F o X d t Y k H R 7 A 9 2 M c r N + T 1 k 5 g b Y 0 2 W h S Y P j b A N w g k c b O V U W U x M F B j h F i Z i s W E r R 1 / m 9 O U d V w d N c K t D f U O 1 6 c F a X u Z p Q V j E n L 2 / R 9 D 3 v f X G X R W S a Y m i 4 z 4 U p S Z 4 I a g 2 x y d G x t B o t 9 C W O d e m Z U z 7 V e z + r q J f R a / J B v x + W V J 9 j Y Y 9 y O b a k g p v L 9 9 c x W w n P 5 A n 8 9 V c R X 7 x / B T 8 w 7 J w Z L U y m 4 F g h 6 K N U h 3 T g + z p J 9 Z Q L V 0 u U P s 6 2 D O 9 Z Z V E c 9 t 7 X F Z V t K D r q J o H P 5 / H 4 N O X k A n b 0 s J O t Q 2 Q q t l g E 5 i 4 d 1 y F w t 0 H E b j x 0 e v 3 8 M w r V 1 Q e G h e J 4 + g T B W N F L K m m T t n Y L m 8 j b o j A J N d F I I X O y C L x t 2 M i I B G 5 X h F c y 6 9 q j D 5 8 c w E v v v g i A v t B 1 Z S S i 0 v l B n Y 2 T r k H 5 1 j D 4 2 C G C O W W j S J f E 7 r 3 D b F Q D h q 6 W M T D k C g E P x Z u L u H 8 9 b m + H W 1 5 Y s j H B 8 B z p z T f 3 T v w I J 2 R O f D 6 V M j 8 K J 3 r 2 C U t H n h x b q C j h V x o i U X X R B A d a 8 Q j h P w T Q n + F G m 7 x g G + Z i x t b A X z z f E O x k H x r D a / e y G K 8 d B / N Q J 3 D 8 c X B Q f U k W f a m P N h r a 9 h c L a K 0 V M f d u w X k i g Y e v r e s f K d E x U A x J w u 5 2 D g S p q Z V 6 R E m f y O K c p q h W 7 E u I k y L H 9 m 1 U M H g n t A X l h 9 4 c V j K 4 q C U Q a H G + i B b s E g J T f G J T H H 6 W Q j o F i Z C N 4 0 j Y b L a f C Y b Y 1 J w n I 6 0 Q m / a N V G z x 1 a L C 9 6 2 0 L 5 i D Z Y 4 4 z 2 b o I K Y Z 1 Y E X c d a p Y C U 0 B t P r S W / G / I 8 n z r g g J n c L E 8 h D Q p 7 0 6 p Q 8 O m n n 8 Y 7 7 / w C t X Q V b X H O 6 + t 1 O 9 G W b y 1 f p f Y 2 W h t d Q X H D 8 d F Y Q v N y u I r y f k 6 1 + K I l 5 m c F B m 2 l M D y b Q V 0 c l K o s Y g f 7 G w c o b V b U m V p e c X q c 0 w s J Z 1 u O A n S v I E z A K z 7 i S h N F 7 x r K r W 6 t l h t z W X k R X 3 d c p m T u K U x 7 Z S / 0 H V 0 J E 1 G o e X F + 0 M B G J z j x s 4 U Q 3 l g M 4 I O V i 4 g n s 2 h O v Y x w O / L F E q i P N / 0 q H c k N h q + z + 3 W M T y e R m A v j 6 t U U M k k N 5 5 6 b w 7 t 7 A a w u 3 M G 1 b 5 4 T P 8 S v c t / K x v 7 R K f E O A q 2 4 6 j j k 6 F I e R 8 l F S E F i E S A X 7 Y R w 8 s F E C W O x u D y P 9 o p V t s L V 1 7 i Q A 9 D 6 + H D X v n y 5 8 z 7 s 9 7 C l + q y H x Z 9 h O 2 g e / M Y v l h / Q H 7 w h 9 9 Y P P K 2 E D n R g P C A S S u 4 v i 7 1 z o c z f q 1 Q H k Y 0 2 5 G r y 8 F Z N l d x q W g 2 h M 2 V R A u K v m X 4 R L v v 0 D m J f H 8 Q z z z y D 7 3 / v v w i N 0 x G e 7 B 3 P h G 9 Y f R a z 0 4 m y b v c g J E i v 6 A / W x I c K T P h R F b + s P d n G / t I B A l b y y H p S w b C / 3 w h P H 1 x s q P c a G M s i 4 A 8 J J T b x 5 H D j 6 P R C g o L K v a o 3 1 o L 4 8 o y u y u Z D Q s f j / l E E t W 5 2 h B u k e N w Q b j T Z D F R o s y g s f q d v 1 l p v 2 S c f p r p b A i V 5 / t K B p l i H g y Z b a 3 V w U M i h W m h 8 s Q S K Y F c c C l V P 3 w x H d b r g k Q F O r N / C U 9 9 8 Q p Z v F J U 2 z / K t i s b u D b k S O k / p E z X p c H k K 6 f 7 G o S z 4 D C K y 6 G m N G A B g d j b 3 k B i c Y J W u t j q A 1 t R B T w k 1 + 5 A 7 I H V a u c n i P X t x M m S u t 8 u q P J 7 g + z j I 6 L 3 X x Q j V + t q i W F l Z 9 J 3 F x 4 1 Y B j t k v a q + 7 K S 7 Y 0 H x Q 9 Z j 8 J r i E 0 x U 7 c y O l g b / V g Z D p Y b c C / P 8 5 P 2 s T c z n C p g e O o D p 9 0 H z 2 8 3 2 j 0 N F M D k M n e G N + 3 v r s y Z T J s J J e 5 F n 4 + P q p M n B c w O q K S d r t A 5 2 D h H c S C o a y 3 2 0 w J w o H K Z N y Z j e 5 9 G i E Z 9 q u r N 3 p 2 t 5 F m 4 u C t O Q e W h 7 U G 1 5 Y H Q E k y c 2 s t l M P 8 S E S u p i 3 J l R r z b Z 2 + L / y P e t w i 4 w 6 s X b Q k l J N 3 f F U v 3 4 Y U i d v r m U 0 0 T Y X e v G h a C w h A s D M 1 8 s g e J p i c 9 O N N V c v y o m m z v j h H / s 5 D D U y 0 1 c / e q l z m / 0 d y Z h m K R n J w W q F S n I Y u 9 S Q I L N N Q m l 9 c Q 0 O O F u z R J a s M i e d 8 L x p w s 4 L G Z l w X Y E x i j Y T f 1 d q F Z Y 2 i 6 C 4 E m K r 5 W U d 5 F F L 4 J 5 H N l x D x Y + X F K f 9 + A X D 6 H H c 4 i O a B g d O 1 l H x f Q 7 j w g F n X a 2 V 9 N H c / K e b B V d g 2 8 t j o Q 2 g d r o u i g J r 4 r M 7 T f t 8 P n 5 T B I h p D E Y T + D Z L 1 / B g 4 U H a N R c J e Y u q G T j P t t j D L y Y R b m D N R 3 1 v Q Y G L w T U w e D c c t h t 7 W F g J I v 5 g 0 X c f z C v 6 q 6 4 0 U a f S 9 8 2 c M 1 v W 5 P w d A h F v Y S m W J L c z Y L c g A f L 4 h M R + 3 k d z U I b y + L 7 H o e + L X M n Q 8 3 3 a 6 3 o q F i H W L 9 r J / K S 3 p X v V 7 C e u Y T X l 0 T B y B N f X w q q s 6 E f h b F 4 A 9 W F n + B 5 s f L t 6 f Y X I 2 z u w O e z k E m t 4 M p A R O 1 J 8 d R E b u i p n t q O 8 y r g 8 Z E D E w z Z u r W R + C 2 + q C r R I N K B K U R Y T 2 M m 0 T I z S I d O 5 v s 1 S u I X h E J o t H l g g L x X k 3 x c F t R A S a y L a L 1 8 B j P y M c 4 p j M w F O w 4 2 F K l 6 Y 0 g E + R y v C s O H P B n 5 3 u 2 4 R N z f 9 Y O n p 2 5 t r y B 7 2 X 6 f g 3 I a A 1 W x J t m T v q N I k O p 8 S 1 / F O c m d 8 O e j q G Y 3 V e + L h l + o m V i i m B Y H G 3 j y z F 4 2 + + S 9 Z B J M x R K t v b K M 0 Z F e K + S A C 5 i 9 K P z y + c 3 F l q p 9 4 r l N x k 4 b B 5 U D E W C Z j + w I 9 J S F Y F S u U S x L W y g X o 3 i D I l g t X x C x t F 9 Z a t J a + m q O H 5 g d y U B L i o 3 O + B H L R D E k P 0 + J o k m K Y v A 1 L C Q N E z t F m b N D s c T i n / K Y 1 8 C k j K G 8 X L 1 f S n h D K K g C K v V q C L E J e a + B A B a F 1 t G H a p p C C c / Q / a s s 1 v y r V 2 N o B 0 2 x 2 o z k f o H g l 8 V J e 8 G K U E b 8 O D e 0 D d z 3 c Y N l E f 1 A f 4 i C x P 7 h S k A E N F i p T u D g O D Y X 7 c w I j 3 B t b z G C t l 8 s V a c x p e G p I u L n p u r p h Y G E 0 T T U I W g E P 5 M N M H k w N o X K j U x t D f E h s R / T X S G b T I n G F H + w H 3 x p h q v F b 3 D 5 A R y M + s y + L C g u X A 3 B z Z j a M G U g p G Y c q B P i H T C 7 m q t n f N w + P 6 s f A u P i 6 1 0 U v 4 e H v H F I Z Z i Y b V G T 7 + N P j G J 4 2 s 5 s W D 6 w x z u Z i a t N 8 a e / 8 S T S Z h q Z c V s x 3 H r 7 L v S q P U d s I 0 C Y J f s H p n O F I i E s f r y i / F D / S E A 1 j u E 5 z S P j b Q T n A i i N h Y + O H S L Y p S r f W p X L 9 y J q R p G d t O f S O c W S 4 f 1 P g p b w z W w 6 q + q z v l A C 5 R P t y F V D B 5 w + A Q 9 w y 4 k G D 1 7 q O v R G y 1 S l F K f B E S Q H p k w A 8 + z 6 I T W Y E i d X B N Q n P k G y q h Y g 0 W g F s H s 4 h 6 l k / 0 C C G 9 F U + C g 7 g + D i 5 i H a b m y u V T F + f r S T 8 W w L l N + n q f o s v b P w + k H f M + F d 6 V r F w N I w N L E S b H B J / y x 8 K X K 0 c J 2 0 H g d N n W f Q 1 q B p v Q J L P 5 P t 0 h w o N 0 s s g r I O I o P 0 i 6 L H 2 N j V Y T Y J b S k r 5 g x v 6 F I Q x r p Q Q R m / x N U n 5 Y 3 E y t X F y s k Y 7 l V 5 O F q v E j z 3 D K u p 6 W f a A a P A d E D l a d K i 7 d 2 6 r R 5 z w E M D C D Y B D X X 6 a h T k P W 9 t s Z j z 9 P E 6 D e x 8 5 Q j 6 F 0 q g Q o G K a l 9 M f 4 C C l Y w e K k e T k 6 i K + w S k e w 5 o z V r t o m p o W b b W l B A 6 o L N q i O N s + i o I h z Z U w M C N Z q W F r N D G q m e d o Y j O o / L + + 9 T o H l w c P I M a l K c k s i e p p A P W e n E y c 2 v 2 R n H Q F 0 F c F n 5 A E 6 r k s x u g r J y S k a 7 z N P l Z 0 e a y o P L L J t b e r U K / u K U 2 o w M u q 8 k a r c Z 8 A 6 1 V 8 U 0 a c i e l k j o 1 8 G / + 0 9 9 j Z W X l K I e N Y O y y 0 a q p O q n W g Y 7 7 7 8 + r M W x 3 S k c a w q 1 5 U J m n c 8 i C G 8 9 M + L G S Z N i + i 9 C 0 U L L V J q Z T 4 n M F v C r N y B S Z G 4 p a q v U z N 4 X d o 0 j 3 k x n 6 y i K 6 t h I u P H 0 e 4 p 4 p n 4 7 l H h 5 D Q 0 K f U n 0 x H K T k P d l V l 2 U 5 n x Q 8 y c T R K 1 8 o g U q G d R X N I b j f w p A z j 5 l R v x c s 7 M z v Y / a 6 n a 1 M c H O z 3 s 6 h A e b h C Q + H j k a 5 j Y W 7 D 5 C / 9 Q C V Q g l m X h a M t w 2 j Y a C x V Y N u V m G J p V i b 7 1 a t O k E H b z u E y Y F 9 s T i 0 l I / H y o 1 u R s U + T 4 I 7 B p Y a j M Z N z F y 1 T 0 0 k m C p k o q 6 O M + U x p J x h q 9 I r v L Q E z f E 9 F R r X 2 z V x 4 k 1 c e n l E C G 1 Y C Q D v 1 Y 3 Q h R A q i T L + 7 m / + H m / / / G 1 8 7 3 v f x 9 e v v 4 J n B p 6 B Z 8 c + l I A g h W r 7 W p j / x Q L u y f h c f v 6 C 2 k z m P i 9 p V E i s J 6 N w D C 7 v 1 L p K h i B 1 v j Q Y Q 0 0 E Y v G w G + g I z g X R W G i o Y 2 + 4 2 H 1 i 6 P Q D U k g v U i E L 6 7 c 2 s X s g n y v X I K w U z T 1 f J 5 D T B c 8 D r n u L W B K L p K i n 6 A A W Y T J 0 T n b B 8 4 V 5 K j w F a j B 2 t r l x g w e J b x b t E y 0 / f a Z E + 9 O 9 7 D e J p 2 Y X R I v z u u 3 k 0 r h n S i x N Q P W L a 4 v j + n B 5 E V d e Z D t e m 7 q s F Q 0 M J O z M B B a V b W 5 P Y H x I B E U W S S g / i F r a 3 r T l P 2 X 1 h F 4 w r M 5 F 6 T F k 8 s W p j o r F q F h 7 q r y c I V d N F l z C N 6 1 e 8 z g U T L v 5 Z c p n p w W 8 v + b H 8 1 P d K O P a g 1 2 M J A Y R G O 1 9 L 2 a 1 B 8 Q 9 p 6 X 4 Q F 7 z n O s 1 y h K P N p X V 9 I k A s Y q V / k k j x O N O A y J K h v h K J 7 t F 0 S r V i w 2 7 r 4 Y s 2 u B V Q 2 W N E 8 z u b r M u q V h B q 9 r C w O T J Y r 7 j Y E Z F u W U h E b I V R Y n J w C I 8 Q Z 8 J / a E O b 8 I H s 2 z Y e 1 P y H 6 O D / n N + 1 V M v 1 K c B J t E y Z R a E z 3 l N C 7 c P g u p Q v h Z 9 R J n y 0 U 6 z n P v v P s R l m W O z L A p S L D y z W 4 7 j x w 9 s G v h J 8 M y E r q r C v 1 A C 9 c z c Q + S r c Q z E u y F u O t 2 b h 1 M q z e X p 4 b p q D l k V 5 R l g + L U h g p a Q i d a p u R t o D h f A A 5 + D + Q F Y m Y r K c y N n d y w Q D + g N i 4 N a b x + K N b K p Z M I 3 I R p M N C d 2 x K 8 x V I Z 0 S h b g W c C M i 8 H r b C D i R d w 3 p r Q 8 D 3 j j p q N R M d A M + F V Z 9 q N Q 4 Q a m 8 K j d O / O 4 + P z 5 I y F 1 o I R V 3 o K R S K Y y c d P Y i T q 6 U a v X 1 A F o E W 8 C A + P d d g B 0 8 O 0 W a v Y B A 5 V 6 E X v l B O a G T i 5 U N / R d 8 f e G f a o h y g Q X v l B K b V Q 7 t a C S o G X 1 Z X k 8 j s 2 v m C / J f a 2 o q 4 H o g Q h J N m S q f S s 3 5 g 9 8 P c e f t v I t B N L 2 f T I Y U W n U E J S x N D 0 V U T I e U U T D K v / y k + A r 5 7 5 g F u q 5 c w / E i P R e N z M D f N Y Q N m 8 v I 3 p u D u m G j o C T t S B z Q m t T M t n 0 X h a A U E R 1 m r t o P Z Z J 0 2 + y j + b 0 q L 9 z A 5 f f V f p O X R P n e w w H M i k + m a A Q e 3 + L W L H E w P F v z g K e P s E z b B 1 Q q L h W 2 L t B T / Y e S n A a 5 m + u 4 c J 1 U R r m u r J A D K x Q k Z j y Z t E 6 + 9 E 9 3 l o S e y u i U I I m M s N p 1 d M u E e h / H y t C I W e S P r X f w 7 A 0 r Z f T L 4 M h a x 6 x w 7 0 o U + Y i k P b D E l 8 0 e O V s V i G / k E N y O q U a j r J R j r t 1 u D M 2 M g n q s 3 o g v / M 4 1 Z r I / n S h j t a U + J k u Q e Q 8 t 4 S u s y w + 4 u M 5 W y G 8 O v / J L B U / + 2 w j + T s C t z B F P I z k y d K q x V H O 1 1 C v 1 e E 5 F L + i W V f Z 2 A R P r K B 1 s F r T q J T n h O d n E T c m Z e J i K J q r O C g n s Z O b V E L U M v x i D Y S m C K 1 r t 8 b g O 0 i h a P l V + k w q U h Y q E 5 O P 4 7 R 1 6 d d Z w N b K v f B g + V C s l i z M k i w o J p w + C r m K R w k T G 7 L Q o m r y x V H Q 2 + w B I f 6 S q y / 3 o 6 C L A C d G Q q i b N f z 0 Z z / D n Q 9 W U S r 3 b m Y 7 a H t a 6 k w q Z m Z o G b F 5 g 5 r 4 K 8 z I 9 m C r I l Z o L A D / i F j X K 0 I 5 R z T 4 X C d 2 P A 7 p 8 x n s 7 Q i F F t 8 1 s F J X n + N A C R N x y i 2 N C + 2 j l f I N i 1 J z C Z N C m 7 6 e + F r N O H 6 x H M N r C y e t 9 O N A g f 5 C W a j n z 9 9 X 3 y 2 x M D 5 Z k B S E d j 6 C g 9 U K L j x 7 T v 2 t B 5 2 J 4 Z 0 6 c 8 R G K R 7 h y m y S y Q A H S x u 4 w c o d f F 8 7 j p C P P a 4 1 l G u 7 M I N C I w 5 H E B 4 K i 5 V b l / d p I + n r B h D O A t W v w q k x E J B e u S m Z o T Y g x X k / x V K V H j a R u B h U m e r M s u A m r t y 9 C L a 9 B 8 W T N l g c 9 z h w 8 7 u k r c m i s d R p f 7 n D I q Y G r q i T 3 x 1 w S V R F X 8 T k 8 l g t T G F x 0 K 8 / B k t V r J K h u h T 5 J 8 5 G r z i G z t Z F r Z V D b r W O s a E x 0 Z A i U J 1 o Y l + 4 / r T 0 4 T I a I u C j s 0 O q l o w F z 9 y T n N 8 t Y 7 M 0 g I A m F N T o X v s n w R f G Q r E 3 3 f s L l 1 F r 2 A 4 t O 9 a 0 K j I 5 q R r G n o 5 h Z 7 + l n N p + c D / K 1 D C P a L O 4 d 0 J R N 0 4 u j 5 4 0 R b B a H u b a 2 Y 5 6 P D K M w G E G 1 k A F F X M L Y b F k C V 8 3 g n h W V P J 2 3 Z A D h u 5 J N R s 7 s s D N N Z X g e p o w E c H p p j o e h / 0 g m D l O c F G G P V k l S C X P i v h 1 j 1 e O u v i V a j H L y g u H w o j H o 1 h e 3 5 V H u t B F s C l M h F W 1 / R V + 5 P 2 P 1 v v 6 R m z v p Y m l s v j C M 8 I R p u Z 8 Q 4 X G J y 6 M w 5 u U x + R C y r c r M P Y e H a V j v u D c s 7 O 4 f P W S E i b C 2 z a x 9 P F D D J p 2 x s i n F S b i C y N Q L P 2 + N F L G T t 6 2 E N y T 0 B h h k r l g 9 9 R I + E B W 6 N n o m L 7 b + U F w F J D o g K 2 N G b J m s C I g N I 9 U i / 3 a 6 h n x X w 5 6 F x V L B B 6 H v Y 3 e / a 2 Y d 1 T R y c b g s v h / C a G e K 7 K Q K 2 g J 9 2 c C L i 2 l G 8 7 h 0 6 a n G 4 q m h e N z V U a E / L N 6 O 3 r 1 h f t K a 7 U G 7 r 2 / h Z m J I R m A 7 u e 1 3 Y m j M p T N F V P 1 F r z 8 z G m K R F 0 Z g r N i Q e 9 3 0 5 8 e B + b d B S + E w J I S B x T Y + B M x Y Q 8 e t D b a 2 F v r H T e C m 8 w s D C R 4 j J W z n c A N 4 L H r A 7 h V P 7 t v e x q + M A J F / y k e 2 8 T M 0 I L 6 3 W j Q z s u g d l J v r E g T R r i C x q 6 l S q g b I j S 1 / V 4 B c E B 3 i F D B B 0 W g / M r J t 7 U n L V Y D V l P c / 7 T t Y 7 B r E B e O m S m L Q y 6 f L e / N 4 y m H 4 o / X z K V c 7 3 4 N D k L w D X E h y O d A / C D 5 V 2 3 v y 8 9 N 1 Y v O y X V z E C m P q / O m m N T L L A v b o t q d Y v n F 6 x Z z 1 X m 2 D Z O 9 1 l 0 5 r y x z 8 A / b 4 X E m z k Y w h C + / / J K q y n V / n v u I V E Y z c 9 n H + C H y d J 5 y W D Q 2 a E D V 9 V T N f f X 9 N D D c T f / r N D D f L z D h w e B Y 1 q 6 u d Y H 7 R H L 7 R 6 g G h Z Z 3 C M B e Y Q g + r 4 W h 8 K M t 3 O P w h R G o y U x F U T 5 P p 7 c e n X o H F C p + e Q N t h I a 9 s p i E i v g M B J I W S t v y v G P z 6 / Q C Y W 6 f f d R L T J W D W C Z r i X x 2 p k H e J 9 a q q B a w W i i N K A w j I R R H L K M s T q 9 o b l k 7 j 0 U s b k s v m W S l d o h m e g + l 1 p Y q T a D g h m C H s F l e H / O d z K t r J n M q V K 4 E 2 t L F K s n F s z F L O 4 a g v J b B C Q Q a s p C 7 G t 2 X E s s l c n Z r 0 4 9 6 S c S w o 0 C I c q m M x Y U l x G K n 5 y D q B Q P h y 2 G 1 6 e w G C z P d s M 7 X k b Q m k R Q h p Y W h c o r 6 B t X 3 f m B m C E + G P w t I B 1 n K z l q q x p 0 G 9 A 0 d l k v g C Z a W + D q 3 M R P R 8 b V Z I e 4 y N r 8 M v j A C p Y k m n c z m l a W i V v X 5 T 9 4 6 M y I q 4 p x o U z 7 4 B k R c Z J K D 9 S Z 2 c k I N X U K 1 1 / K h 1 a F v 9 3 Z D M j E p p E R S 0 g H R i o 1 p R L x D C C V S o s l n E Z Y v X z u L 8 e j g i T 0 j W T s q y H E c D E k z e Z P H r F x 8 8 Z z S 5 B 5 x u o O V j F A 7 E Q A B q 3 k h w k u V m / B N I U Q O c w x m z o D p q 4 N 9 8 r h p y 9 k 2 D E N t q n L P q E E 6 K I q k V a 7 L + 9 o X w o 5 H B E t b n h z X E U 7 0 X n O S H V 2 z a Z R E s P q h u l t T 2 R E M l e d X D J W L 5 y D o 7 S g H G U x + H k 9 d 5 E Z t a 7 U l w v 5 4 y 8 B a N n 2 t 1 + o 8 F q I / Q t f E q i d 9 M I b z I l j C K w 5 t X 9 I N j z D B y k Y d l x 5 z t O z j 8 I U R K H h b 2 M z Z 2 t z j N R E u 8 Q S L 3 s V C G D 4 d R W v V / j J X V b b y g N 5 E W a w J q z W L d Q + G R f P 6 w k K L 5 O V X R 3 o n x z m l j / 0 h 2 G o s 4 G s j r H W p D 0 P d q z l N d Z 7 l e / E U j / 3 7 h 8 h v y V Q w U L I v E 6 7 b 7 1 n J d R Z t x 5 g 2 g 2 y 4 S f P I B 4 T s y Q V w 3 4 Q H Z r O V M s H f H b S b b S V s D E C w j 1 / b F X Q p i 9 C y + 5 J f r q 0 Z t V / D v S G G u Y n T 9 r f 4 m X f v 3 r e z z f s g O h B R e 0 4 s C k z P a C L I c k 3 3 G m i s N 1 U N F K F o c i m E / c V x v C n K 6 P V m A m 9 b a T x 4 I N d 1 v 3 6 U + K q s p w s U 0 u A l 2 w e q m 4 9 2 / J h A R d D u 1 c w 8 2 i G h / M E R + C f s j W F D q L 2 + p a u c R i o Y D m l N / N 1 E h 8 F 8 W n x h B C o V y + H y e D c 3 L l c 5 P K J / D h T 1 k w X j U E B q U v a + 9 g 1 7 s C 8 L i G U a y b D 9 m r Z Q o W P u S g + O H 0 1 D c N 4 S I Q v T G U N l k P O 9 o o 0 c I i M R p M f Y E X Y b 1 e Q 6 2 k I 3 a Z W C A 5 Q x X Y T E 9 q P 0 c A m B Q 2 Z 9 y x 8 7 b 2 9 X z b Z F 0 O z o Z c g b V z 4 S 4 Y l 0 F 3 3 D L K p + 3 U S E P b Y E D b E Q u m F n O X i E k j b 3 H 2 8 l a H 1 e e e U r + P G P f 4 J m 6 1 g g g S 8 / J m c s 4 C 1 O R h C a t J u 6 K A o m A v a z v S h W O 5 n x B J X T u v D M 9 3 w p v H Y Y w 8 3 7 s v D J O 1 0 g T S d 9 I 9 j Y 8 l F w p 3 a 1 x S f u O Y V f f t S E 2 m u D f n i T P K d K / E u v B 8 n h J D a X e 0 8 O + a T 4 w g g U H c 5 I y J 4 M T l 5 k w q + E 5 j h 4 l q z X x 1 7 l t o a r t n d Q b K 9 h v M 6 M a x P 6 N g M a M i G P C Q j 1 y z 5 w G n w 4 Y F / 1 l E w i S z S I U n X y q G R 7 6 0 Z Z V f B y r 4 y b s a S A A S 2 E W r q T 8 S 7 3 E B A K q F m 2 9 W P 3 J A d 8 P m E W u 9 a T P R p 4 j m 5 I Y 3 M X j z r X S Z 0 I 2 E E 7 V F W l E W d B V D T 8 C y 8 9 i 9 d + 9 j o O D g + w V 1 t A Q V 9 T C 5 X N Z N Z y d z r P t D E c 6 / J l W q l 3 / K c c t S j g K T C c n z 1 v A D 9 5 G E Z + W a y b C J E T B Q x d 7 R U y B + 4 i y e P Q K v 3 7 S t C d Z J / y V s j E v T c e i p b 1 Y O L S B J 4 W f + r T 4 g s j U L Q 2 p B r 8 y t 2 X h d a H 7 h G B n M 3 z / d w p P I I H 2 q S F w D Q L 2 G S J r z a V Y F m N / u 9 B W K y i 6 4 A H V j c N z 1 H J v Q M e N + P G a M J S J R h E f M B e O P n m g X 1 0 p S z W l k i y p y P o / N 4 S q + t p B Z T l C b j 6 i T v Q x k T Y O p f I / E K O A S O D / L l u F B V V Z B 8 9 R u / 4 p Z x 4 9 n Y + B r 7 K q f c h 2 L F 2 a m I a V 1 8 a V X t c t z 5 8 g M P D H O 6 v v Y 9 / + M f / g n / 6 T 2 + p k w a J / W p 3 i b E b 0 o N w V A V w z o o P 9 B S 8 l 8 M I X r a V B K 0 b Q U X j F i I G Z W r W o T q o o G K K S f o E i I 2 G c e W V i y q 3 s D J f x c C 4 B Z / 1 6 Y T q C 5 E p 4 R N q 9 + y c X Z t D N P c C C A y w P Z b 6 t Q e h H X H 8 x 7 s R L y W E H q / q K d E D e S u e C q + n Q g j S 9 5 F 1 0 x S r x D 3 K h P g f l j x W E f + I h 1 G 3 5 L H j P s n 9 X z z E 5 Z f s z H a C z V l Y j k 4 U a j E E Z G F H E j y 2 0 y 9 L h 7 R M F m G f 6 6 W g e Q t Z x L O u U F w H u 2 U f B j X x E c T 3 Y z y A C R Z 6 u y q W a l 9 1 j g 1 5 U 6 i a 3 F T z Q Y f t R x X X J j A 9 0 w l j d s C F e 1 A v Y j C S l G f a C 5 u g n 8 m S + N 3 C K v S a j F E k A 1 M r o V U O I B Z O I h b P q D 5 8 B M P 7 P 5 8 P i J / S a 6 U / C U i 5 L 4 1 s I i o + o e n j G b n 7 M j s a k n 6 7 a Y 2 j N O 2 f 2 G B U Q 0 v 8 I p R k v l 0 d j E 5 D Y a + I 5 G A C l E e 9 3 s Q H R k L m 5 e z C T 3 w h L J T P K 8 L T E S a r J U t i q C U a X Q R B K B T 9 K M e X 0 m o h 6 O O 9 V o P 0 6 I Q w C d i T j p u E s c G 2 a L Y 2 W P w Q 3 W 0 g L T 7 S 7 p 0 V R M X Q 8 E A B H 4 M S x 4 R p Z 3 6 v R 5 g Y C X O E i Y g E m m D / V P + 2 T C 4 L h e x N m h O g M H G P K b / b 3 0 H P 5 B u 4 m Q v C 8 N s H L h O 2 o 8 + D a W q K J j J 1 y i e O D h N / P Z Y X U 5 M n s w T K 5 g 4 C f h E 5 a w s V a 0 e u z A k u + N T G c T q Z x c j o A I J J X Z 3 i 9 + p P X 1 N / d + X 0 q r 6 D v 4 w w E Q w K / W J 5 E j 9 d i s B a E m o u 1 0 3 r q e i m w B Y m 5 y f 7 w 2 m 5 / N F e B X E a m I T M C L A n a 6 G e q O F K s d s C 7 a z 4 Q g j U z J D w s w 4 O H t j h Y a Y K M U 3 I J 9 Z H 8 2 j K Z 9 L K b D g f Q M o 7 a 3 / 5 Z l W U r B 9 6 N l D l 5 7 k h 8 a / G g j A X a p h 4 6 v T y D G Z s 6 H U L 6 3 m f a p 7 I 8 o q y 2 d u a O S B W x U z U o Y + W V A c f 9 g b n E m H + o V d m L K i F x Q q O I u 4 b V f 7 S 1 N U J 3 P j Z r c 6 r b b D U g S 2 d G W X 0 5 m V Z R T S 1 H 8 X z a t X B 0 i K k t Q 4 N p J W J e I Y Q X B / u 2 Z 9 z w D Z q 3 E b m N Z A y l s 1 t E a m G W s z K K s j 9 8 3 H d 0 P H W v 9 7 B H / 3 h n y C d 7 g 0 a k P L + K v G G m U R o b U g 1 3 w y J P 3 g a O D 5 m 5 1 i g x 4 E 9 1 w m e 9 7 R 8 Y x 2 e W e B b E 3 V 8 J V k S 4 e 2 j 0 f r g C y F Q i Y g d f v W K w A w 9 a f s m D K s y w 4 H D x J 6 s F K C 2 Z g o N P M P A n f I U Z p o H x 4 P Q R B G v c u / K h f m H e d x 8 7 Y 7 K K Z y 8 P o L J t I l U h K d M t G W B 9 3 e a i U g i D K 0 d Q S p g 5 w L S M n K f i 4 L P + i U H T 3 3 z S V k Q N R U q 5 y n t m v h D r E R l W N / o N J 1 M e q e V k m C v Q O Y h 0 v I 6 x Y u 0 x M 1 k C 3 W r g L y + e v R V M N Y U T e R R o K z 3 o i A y 9 6 + i 7 6 o w P E + l 4 A Y z r 6 V U L G F 4 e B i Z D M s f R P j 2 D Z X Z c P c e 8 E 7 p 9 I 3 g T 4 s P v H E 0 7 z U R Q q 9 A s U U Y o c v n M w H X P D w p U E w o d p D f L 2 D 1 3 h p G Z j p 9 M 0 Q q 8 s a B U h T s m R g e C e J r m R q m Y 6 c H P h x 8 I X y o F 8 4 / E B l g a J i 7 f D L I c u m e N h v C 2 + f G h l U H I a 8 K T w f 1 5 K n 9 s I / A y T h F F R 2 K 1 R F P A p 6 I B z t l L 9 L C + + f f n c c T L 1 / o P O M k W O V b 1 L u 9 L A i H h k Z 9 A z C q m m p W y d P a 2 Y v 8 N L Q e i l U 6 Z 7 f d Y s G k T 9 u X S 2 X j F q F I i / I e F / r 3 l 6 C C Y H V s K d T t m W E J / e M V e O U 6 T N O n M k d O A 7 u z h j 0 D W F t b g J 8 F n N E M a n 4 N 7 5 d P V x S / K r y s H S g r x N N T 9 N 0 W t J T / R B d e v S J j w F N W Z N 4 6 P T C x X e K J J r a g 3 X z t N p 7 4 2 h N i h T g U b Z U b y b Z p P S x E w C V f W 2 r h 5 0 a 8 8 8 h J / M 4 L V M h v 4 s n p B b S a M q h B M u o o P l 6 d w F d m + + + 4 N 1 Z 1 h K Y 7 n P s U g W J r v v 6 H C 9 g Z B t p G E / 7 Z A O b f W 0 J Y L M z E p c c n X T I o w d I M 7 q 8 U 9 U 0 V x a M V C r R j y K / V M T L b v / c d w b 0 d Y 8 + A f 9 y v f B X 2 n L u x 4 8 d 0 J 2 / R g V l K o q 6 x o 1 E b Y y m X i p a p X N 0 S 6 x a r I R m u Y u V g V P y 4 B g Y T B Z T r Q i / D N W X B W I 5 + / M x g h t + b S 7 L Q i n W 8 0 w j A E w g j l u h t c f b r x L O z D 5 D p U w H N J j p 6 t Y y g 2 U C 8 I h R X l A y j e G K a V W S S z W x q Y s g i n a l m V n 8 s H U V J 3 1 b 9 F j X X H t l x t L Z a e L 3 c f w F 8 I o G i w B 7 J 0 e d E o J 6 b b C D Y L M M S R 9 8 X y M g C 6 N V e x 8 G S A i 5 M h V M E i s 1 A X G c Z 9 4 D 7 M A 8 3 / L g 0 L g u P 0 f k + Z Q u P A z M 0 b N 8 m K c M s w l I M Y n t 5 F 2 P n h x B L 9 k 5 k 6 2 E T g U 4 r L I L W r l T f w f L P 8 3 j q G 0 + i Z L C V s 4 3 w 6 j C C n e e y B o j d W L 3 y / q 2 0 W L J Q C 2 0 n n K 2 + i e 8 l K p u l K k H x s Z g 2 p I 4 i N e 1 5 5 6 J j J 9 v 6 Q g N v W S l 7 g 1 j e y + / v X s t n g S c m l h G Q m 9 m 4 V c b 4 M 1 e x c X s R 5 6 8 M I 5 o 4 R j E 7 t 2 Z W R e E c 7 2 M m 2 F n e Q 3 Q S S t D c Y M k L 2 0 t T o b h h l S y 8 v h M S u t v 7 + J l 9 K K b b f P t 8 Q x 3 n 8 X k C 2 w 8 E k n 5 Z W M O P F S b C e 4 Z y 8 N O E i V k V j D z 5 8 0 u 4 / f a 9 T y R M T a G b T a s s t L M g 7 6 G p q B v D 2 S 1 U 4 E s 2 E I 4 G l D C x m b 0 p C 6 i w V U L 1 Y Q 0 L n e T Z L j z i C 1 q Y + m p a C Q S n O O E f U 8 6 7 L x 5 Q J 1 Q Q T B x o 1 g t o j G 3 A C o t v I L 4 Z 6 6 M C W h j B T s Y o h b n t k Q W o o m k M Q / v l d Y y O x q C Z M Z X N T W E i m M L 0 W Q s T 0 T Q i S F R H c P W l 8 + q k k q d e m j s p T C 4 Y e u / 8 7 n d K a C w f W x a c b C 7 D u e D Z x s f h T X j x v J 7 H 1 0 f q S J Y e d h 6 V G f v / / I / / 7 X 8 c a O d h L N / H o K e A Q G k H s 8 k m J u M 1 X J v y I 1 Q W D b e 5 g I R Z w / r i N q 7 M y E Q f 7 O K p C y H M Z C y M J Q z s V m T A j 0 n q b w P I l y d a D f g T Q Y T F 6 J h b u v J t l L I R v X C 8 k Q d B w 3 t U + X n s z 8 a + L D r n 9 X 3 g H E l p 7 X o w N T P W c w j A I y E f y n O f G I F T 7 9 1 m / K y p O D w P H K A l 2 F 8 9 R G Y s r a 6 5 X Z K n p U N 4 0 I p g r y L O v 4 w 9 O + 4 Q l l i U t x e H s V P I y H v k M V Q f g C b + w 4 d i N Y M p s S B b o n F F y V Q e l O G f F r 0 r l 8 x T P V g f J R 8 s Q s M 9 q Z o 8 N q S i o B F v V o S 6 q p q 4 E P 4 H a R i B K m 7 u Z P D Q O J 0 W f V Z o i k C M T j f R r g r V D p / u X z p z p o U 8 6 m R D l W 8 o 4 8 t 9 Q x 7 c G E + G c e f d R Q x N n B Q q d 4 W 0 A / b 6 C I 6 I 7 x b y I l p u Y 1 8 L q b H 3 F A 7 3 l M p a z f s w f e x E 7 X 5 g n Q v z 3 d j q 9 n A 7 h 5 G Z Y Z Q L F e y v H y A 0 M i a 8 1 I e N k g b D + + i N N O 7 N v D R e x 2 Y l o D r X M B x 8 0 F r D x y u n O + + f F K 9 4 y y j o R e w X D n D t + c s n 8 u t 4 9 K N v 3 A d v w F 7 4 r c U W A u d c 1 + 1 6 u i 4 0 z 3 9 6 Q 9 k j 7 K / v Y 7 B z 3 i 3 P P n K S O Y + D x 9 k w M u Z Q C V b f 0 g o 4 4 D G c b A P m g J R k e E p 4 v 1 C 8 q L z n j 1 0 N R P g O p O P X R g 2 E x D p V z W 0 c V p O Y S B a R D o 2 I s 9 5 G L e H D e 2 t + X N C a K O 3 c E 7 H x 4 O p X L q N V E O v U E l p Z b 8 I M m L C y F W i + s A h V t 9 T C X 4 / B u x 0 W e i g r 7 3 w T N a O A D 5 a 7 + 2 i / S T B 0 8 m x q D + G 8 W M 5 T x l q h d + o V W h u 6 O l b H j d J u G Y n h X l r N g + a C 4 j Q z / W v z v T q u v W w f I u E O W t Q X d b x l x G y B W j z 0 4 V z 2 D M I k d G P x B t t Q e Z A a T M j C O X 2 F l X N l F O U r t 1 M S S R 6 D m d Q w G g u B J 8 s x V L w j P k F A 6 M P u D k 9 2 8 M h i G U Q + J 5 a y L t c h W n h H m 0 A r m E A 2 Y q m e Z w T 7 J + Q a H t w 8 5 S w k I m g c o i x 0 / u u i r a K n 9 G 8 7 D j 1 n i I Y z E Z g 8 N i E y X s w 9 Z Z e s P n 3 8 + + K j X 6 z h m Z c 6 V c E M F h y a q k k + G 5 a 4 w U p b L g d N t B / 9 L p + Y D U P 8 H 4 b y o 7 7 u e U y 0 X r u r B 0 i 3 U 6 g M B b F 4 q K n m M b S k j 8 P L 5 z e x t D e C n Z I P L w 6 L c t n c U 6 e y F / a L u P L N S a H A G T T m 6 2 h M 9 x Z m M S C i 5 a M q r U k T x d g c y M P q H E v 6 / s I V 9 f 2 3 D S 8 b O U S u P i K q 2 E + g x F K 5 e 5 4 T D z 9 a w M V n z n d + o 8 U 3 U T F 2 h D a P q 9 x K s h A e G n E C M h + v P R Q F S Y E 6 q 3 V a u r 2 K a q G K J 7 9 6 t f P I 2 c F E 0 M 2 H W z D k e 0 D 4 V z w S w 9 b G L u a u z 6 j m i Q 7 I 2 x 3 J r 4 j l a z e C C K V F S w Z 7 h S h f t w W L l o 2 b h t N x A 2 N C V e v L R f z 0 5 k 8 R E R 7 9 z D N P q U O R o + G o O m n h c T C L Y i M O D Z X T p i C X w f P C j h 1 x d C o e v j e P i y 9 0 L a z M B W V G W Q / 2 n Q t 0 o o c M O K g Z 4 H / y N 9 I t O 3 R / E g y F B y 7 I 9 c j z 7 u 5 q 6 l j K T w s q M g Y j O F 7 f m K 6 p P S 1 j v Y n G V G + 5 O L e c C P 9 a R p 1 f p S B 0 5 u P l C z C s M 9 L Y z x h f m 6 0 j 4 G I g z D B h C J w K S 6 H 7 p y O 0 l m V s Z 3 s F i n 0 P D + 4 8 w O U X u / O 4 k 1 t C e U 3 G L x r B 6 I X T F 0 P u v r g U F K i m D H L w j P N E w W A N v h s 5 f V U 5 d E 4 B 2 a N Q 0 D e x / V E F l 5 + / J P 5 A 5 0 E B 8 8 W c L G k 3 W i U d j X w D u 6 J d L 7 z c 7 U x k l a 2 e A M L N N + 7 g i a 9 c U a H d f C G P V l N 4 s s Y w r y X O s n 2 Q 8 u N g C f v h U f y s C 6 I U + J J C K M Q 4 d l y j R + L h u w u Y e / 7 8 i Y x t t i n m s T E E L R a j i E q w X H T h N N T F e g T O h / G a 0 D v u n f 0 q 8 e 2 L D a W 4 S o t 5 m J O u M n t e 1 n w S v g s V W F 6 b G R B M F p 7 f n p A F 9 + k F + t c J j v s r M z V x N a q o W y W k N D u / j 7 C z O U 4 q A k Y 5 a / 6 a O u X 9 N P A o U p 6 B N X l x o v N I F 2 w 9 t 3 p z A 2 M X R 9 V B 3 B 5 L u J b j Q 5 0 F u a 2 8 c o y P Q 5 e V y H y v q I 8 O d P / 4 v A M K n 7 4 R w f D s o C w 2 W c A d v 5 Z F Y B H f y f c m u B u u G i H K l d L P o e a x P B b C 5 7 p O 8 d 1 3 7 u P q l y 5 3 f p N r M n n a e 0 A J F x H Q A k f l 5 M d B K 0 R Z t l I V O y 3 H Q W f N N 8 Q X 4 m k Q p 2 F r t 4 S x 4 d M n p R / Y B J L 3 w 3 Z b y n U S n 5 R N 9 R k Z 1 A Y 0 1 P Y L a A 2 V 8 O G v 2 V e 5 N K h j g M f s R O y W 0 8 z x Y 0 Y F E 1 / V Q l R e i o X b a + f U q S G / z X h 5 p C D M 5 C Q 3 V x F K T 3 9 F w D C 6 T D r e v l 1 B p H q A 5 7 5 q H 9 n z 4 c 9 u 4 d l v P o m t x V 1 x b T I q R 9 G N v b U D 9 D u l x X N r 8 b D N o M B Z 0 N h u I T T a f 1 D r p t A W 3 + k 5 V R S C f C e J c f W t A p 7 5 x l M w a 2 3 4 G D V 7 D N g P 4 H j f t s Z m A 6 H O + U H c o x m d H c b u m u 2 4 O y g U C v j h D 3 + E o a E s Z u f m M D Y 2 p g 4 Q O w 5 a x x J 5 s s b c O P b 3 t n 0 Z N 0 1 o C j 1 o 8 1 S H o F d 8 O V l i z I 2 L B Z A q t q B N l N T G L L W g X f A H h G Q s H l c E x / o k U h O 2 a y a 4 c A u t d b S X h 2 F O H + D G a p 9 e g b 8 W 2 O c i c b 9 u Z K S I e L S F j 9 d m 5 T 7 F x / O Z 8 v 2 3 0 y o d x y t i a d 3 u g w O u P c 4 x u z x x 4 5 Z H 8 1 S M P b W V o K 8 K x Z / x 4 + N N D Q c V H 7 4 0 c o j l m 2 s I D g 7 j 4 u W s q o Q u 1 8 S H j d l z 1 K w 2 8 e D D B V x / 5 Z r 6 / T h 8 / + / / 1 / 9 4 6 g m G u r w Z G y R W z H 2 1 O B i y P a 3 3 N E / f 4 9 E q c e H p D n g j P A w 4 b 6 y r B E + + R 9 A b Q b 0 s g p n J o F n x I H i G 7 B R z 3 4 A v 0 w 2 J N u + J M M 3 Z w n T n 5 / c x 9 + S M + n l 3 Z Q + Z T q 8 1 B a E 0 R R G q U q k i 1 M / A 7 T t 3 M T C Y V Z F K 0 t Y W z x v y 8 8 Q 6 + d m q g Q e x M R t b 9 e o m 5 e t w P U b g 2 i k R q A F 5 P N 1 C J W o h L g w y R S q X E I p x d C J 8 9 9 7 t W h 2 e h M E j S L 1 q P 8 O N m r U v n 8 P u Q 2 z d 3 I J H n C m G Z 1 l Z 6 y + H s C / 0 u V g / Y y T k l 4 Z H 1 S g 1 x U w z O r h V y A j F t O e Z o e B I s C E W / x E h 6 c 8 I l 4 Z 0 u b 7 T h d u z u a A Y V M n Y R M h V H 2 Z H U m V u Z E 6 Z d 8 j 9 P o L z H Z N 1 y D + P J C z M D Y h / H w p g e H p Q G E R L h N O v g h S a L 4 R 4 M o E b r 9 3 G + I W x o 4 P i + u G R l I 8 X x m b w D u o P A h h 7 o j e N h h M x f 6 D h i t z s 3 T 1 N R Z + u D R u K 2 j U N P 4 K a w 8 M 9 i L O j j e V H 1 Q w g E R B D L I b R 8 J Z 6 b r 4 f m G C 5 s b 6 N 6 a s T q M 3 X E L n Q l c K H H y 3 i 4 j N d T X 5 H q N 8 1 F / V j k K P Z E M o Y D q K Q L y j B + t d / / b E s F F n K 4 g / + + Z / / O + i h 3 F H 6 C q / b g Y + 1 N g F G d 8 Q n Q 0 k 5 8 R S O l h 4 R v 8 y e l J 4 T A I 8 h 4 A u r L G y C C a k a g j K n 9 o J o t k s i x D z I m h W 5 Y b X n w 0 R V W q n a U h U P g w E c V j 4 Z j f z 0 6 K 8 k f 9 P 4 j v h 5 P D D 6 L I g F L V w e M r D + 0 V 1 E 0 l 7 4 r J B 9 z I 9 z a / J d s Q h F Y d u i B G 2 K y + L M 5 k M R n o u 9 l q 1 e r i P c O V v r Y 6 F / P L E j F D 2 d 9 j t 4 r A + l e h q I 1 q y I x I Y D m t C i k 9 L J a k 6 W d 8 9 k b O p I j b 1 X 0 x E P d V v 6 p M W 8 U k s 0 K k 1 1 7 K O D X G s N t W Z S B C y F h M u 6 E U z 7 o G b n j j w j b 3 f f f o D k S A L F p o a r V + y 9 n s 2 F b R R 2 i 5 h 9 e g q m V k N z 2 4 O B q a y K r p 0 G n i T h F W 1 1 d + k D u X g f z m e v I T I U Q a 1 R R 6 m 1 q T K 8 C f c y o 0 / L j A G e K V W o 7 G M / r 2 E 4 4 U X g U Z u 3 V I q a n Z P H l C B m G h C s e G X V L O u J a K E 4 w W x g y U R d K o B K b h c f 5 i f F K j z i v X + l + O 0 T K G Z y f P 1 c A z + Z 5 5 h 0 H j w j Z r M G z s m X 2 b K w e H s J F 5 8 9 3 / c W u a 8 U 1 4 b F 1 w 7 B M t r w u g 5 p 4 9 x 9 m m H 5 R E G J x o 4 4 5 y P 9 p Z T h W K c P x o 3 d B q 4 P B Z R P Q c 3 L N J q P t / x 4 c k R H N V / q O Z V v f 1 v o 3 M A m r O Y s E m G G z K s q O z q v b 4 g Q 2 r y 1 c b e O 9 e Y m L r j 2 B 9 h i i 1 E 8 x 6 I w K z s g r 6 N 5 P 1 g / f O w Z R V z I + d a G s l r + / S H 8 Y v k u G s U d t F o 6 / u 2 / + 1 O Y o Q J i o S Q i v q z w 7 i 0 1 v h E t r S K R u / s b c o 0 x v P r 6 G x i Z i m F 4 J K O i i + l M b 1 C F Z 0 T F Q k I x P Z Y I U 0 B 8 p h 3 1 u Q 5 I K d n e i x 1 g j x q S i H J a z v k U f W Z n p M 8 G v 3 0 C x S Y 2 L 8 8 0 8 e p i U O 0 / n o a n J 4 Q u y / e P N r o W 5 s v y O q d l W 7 V Y Q z Q p j O b Y W / C k D f d + k n s T f u H A w E S s j l D o 0 Q G 2 f v h E A v U o b B S 9 m E j a D j n r c J x U G D f Y 4 / r c + C R k X S K P V S V w g X I c z V j R R b l o s S I Y j I S w J l Z v J B p B I N e A E T F k Y E 7 P 0 X L j 7 j s P h F 7 5 c P F L X Q E 8 D c W m W D g R q m R o T G k o U o J K p S L + R E 7 W t o 4 I R l B q 7 g i 3 F l 9 C h J Y W c 7 + 0 j K H E O a S S K f X c l l n D O + / 9 H F f E l + N g a u K f p T o F d q Q U R r 4 N T X 5 l h 1 f S P q Y Y M f A R 9 C S F 9 o k V 9 5 h I + m w / k O 2 B v T H P p z r 0 6 9 P j t 0 e g N C / 9 b o 8 w o 0 d T P i E Y y o J x o 5 s n E e Z q J 3 2 r b 8 j f u c N T K V Z V W N u N s r 6 j G l 0 S B j t b G W I J R d f t W g c 4 K I x i K p h 7 Z D j 9 N H g 2 V 1 b a 0 f g Z I g M d c I + G T Q M / K Z j Q S W r D I A D B d V T y b y B W F 6 r j e j / 6 E I R h 6 T C t F n b v F x A P D y F z 7 t E L j O + / d G s F r U Y L 1 1 6 + o v p f P 6 p l r x v M z t D C 3 W t o N B s q Q r i w I P 7 Z 5 a t q k n / + 3 u s I R v w I i W / D 4 M z l 2 W e Q z d p W k B G j f O F Q N C n 9 T Q t v / P g D v P T K d b n u A a G 9 G U T C U R U E 4 b 0 x a t Q U g d J N u 9 k I B c 4 0 D K z c W l N W d y I + r k 5 O J 9 X 5 7 P D b I 1 A U I o K N b X j 6 / S 8 7 D s / N i p t g T E P I y 6 n g H p + T 1 t n Y 1 x E a t N f N 5 v w 2 x i / Y M Q M G 6 B h 4 e x S a N b G W t F D c F L 3 y w k V x t n X k t g u K P 3 K S g 5 G g C k e 7 o e / J Q h 3 q X a g 3 h M 4 9 N d b d B C T I e 6 l F H D B l 6 d x T d n W o A 5 X W I + P X 7 2 Y X P 1 r G + K U x h O Q a e D 2 P m v M l e e 7 c M 7 3 v r W 8 Y 8 E 9 0 I 1 O 0 d t t F H z I x U / y 1 N o b j X Q t a 3 x W / b v i k w L K q l 6 F W 1 t Z k A g 2 U s Y W o l k V N H F r a s l T A T j F y U D K 2 b S W w s y + O W g w B U R 7 L K 6 u 4 f u E 6 k h M R V F n 3 0 Q F p s K 8 c Q i g Z h 3 u L h P l l 6 w f r 2 E 9 d V u X x n w 1 + s w J F e v f S V P O o + M + N N x b 9 a P Y J 2 z M X 9 H g X q X 4 I a C Z e H t B F a X c e O A Z L l s F P 5 4 P 4 z i W 7 G r e 8 0 E T 8 v L 0 W S o d l c U / i S h G 2 z A q C P B X 7 E T B 2 z E d T P n Y w p U 8 R i X a D C M 2 H D e S 1 I k b m b E H b E a 4 / c q y H N b F b 8 f b 0 Y 1 v 4 e B m p C + d U F y A 3 K F R W q Q 1 f y h 4 c W j E m 2 g 5 1 E k w d 6 B s t E Z C T e w w 3 R B k 8 1 W d P o H 4 g Q j J g D 8 y a C N J U 5 4 z V 0 5 D f K c j E p h B 0 J 1 T I J X F w T O H w P D b m U W A C J c v H u Q 9 1 6 + M H u D r 3 L O K x u G q n V W W X V r F u 9 X p d + V k 8 V 8 r f i K I V L q m 9 u 5 B r v + r h G w v q d H L / 0 C j u H / z u R / m e F E U 8 / I i D o n n E 0 O v i R / 0 y G P M b M h + n V x y 7 z y 7 m C f L e M P c T 2 9 h 4 u I X J S + M q 0 s 1 c y + O g j 7 t d 8 u L c g H 3 9 z b U G f P / P / + l / + I / c h 7 F j 9 b 2 g o + 1 0 4 O S J c a z P D 0 w G E B U + + v H r t 5 H f K m B s I q Z 8 h u O g u X Z b K a t p Q R N / i K n y b v D v O 5 v C Z z N x b K / u q g h g P H 0 y o 8 G X 8 M G o C m V a 0 9 W J d y s f r g k V 0 z B 1 t Z t i 4 o B Z C P 6 4 P Q A 8 d X y w j z 9 3 H M G o m H M m q X Y y z x V 4 b S K M Z 6 k B 0 7 x B F Q 0 l m I J F e v B 3 f / f 3 u H T p I t q 6 H + / 9 7 A 7 e e O M X O H 9 x G r V G B e V W X h S W i U x 0 X M b A i 1 K x i G q t h l f f e A 3 3 l u / I m K y g H Z 1 Q / o S m n Y 2 6 f n r 8 5 g T q i R G 9 h 8 k c B 3 M 1 e W L j L 4 O y 5 c W 4 u B B a t P 8 H j X V 8 / / 2 N Q 2 w s b s I 6 t L C 1 v I O 5 p 2 2 / n i y F G + 7 c r H e D N D E b t R X t 1 u 1 d p C + k 4 F n Z P G j z e P p H g Z I 6 c b F 7 s g O l t 2 6 I k 9 5 p j 6 W L J V u 5 u Y p Q L K g 2 v Z j I y j y x D V m M o 1 E d 9 3 8 x L w t W f I + Q W D q j r s K Z m t e H o d l B 5 V M t 3 1 m F J Y u L v s 8 n B Q / Q 4 q a v u 4 8 A m 8 8 H p g O K q v E K R 1 z 0 z o 2 W K B a e 6 M C B 4 U H Q K 3 f W M H P N R e P k c b b 4 6 q M v + o J h W H Y j q l b q S l g 4 B u m U W B / 5 z s D H 6 + / 8 G G N i e c P R I O L R F D 7 6 + T x e e P 4 5 h M I h / O A f / w n f / t a 3 E K y F E J u O Y q e w J I I 4 g v v F 7 O + s Q D G o 4 O 6 Q f B r O u h d 1 G r 4 y 2 8 R b y w F R r K Z Y E w N h s U K + d C + / L O 6 z J 1 9 X Y D 5 e 0 / D 0 1 O l W j W B A Z C 4 t v n 5 O 1 n N n / Z 0 5 y r e 7 s o / h G Z u G s b h q u x 7 E 5 G N o F D M S K i 0 f E q E 2 9 K a O + W I Y V 4 e 6 F 8 k m 7 T f e u K 1 + f v K l a 6 p Y 6 9 O i K d w 3 6 H D f e R 2 J C 3 6 U z T 1 E v J m + 5 p r g i e E D E V v Y q C T Y 3 Y e 9 B J i y T 3 + I 5 d B + + Z 2 m n T z / U e B R m d R k D u p W X v w p G e x 2 U / 2 N V s g s h 2 X p e h F P h m Q h R V Q p x f r 6 u k r e b T Z b m J 6 a U j l j Z k 4 s p V h h a s V K I 4 z 7 2 y e t 8 K 8 W v x m B u j C o n 6 n K 4 V E C x Y D R 2 T r R d u e P m 8 D P h R i 0 s n 9 3 E r 6 r R g E B T + p I y F n d f N S w p w + Y r V 4 Z C q l j U C c 7 P T r U C q i e 4 U j G o e k B P H j f P k B 5 b 3 1 f 0 b n H g Y 3 l K U y N a l N Z r V G X p V j 4 c F n N 4 9 N f f x J j s y O / l D A R F K a j / t e j P u T 1 d b A k v W h 0 O / k c h 3 s f 7 2 D z A F U z p 7 o P U Z g I R u / U 9 z P s B 7 m F i W A u I D / f F j Q N c d 8 w 4 q m g a r F F Y S I a n k N k h U J P T k z g / P l z R w m Y z F A n t v K z y N d O z 4 / 8 v K O f I D h p Q W f F J 2 n r 7 K D S 9 O L 1 I t d L A 3 r B X q c 8 W i e q d Y W J 4 J T e W u 4 1 o U 4 U m m i K s k y E 6 4 h H V n D Y s M 9 Q 9 r L r Z q F 1 I J N / s m 7 e D d K X i U 4 K O w s H p 8 6 Y U M t 0 p K X b L K b j w l T f 8 O C 9 B Z x / d l a 9 J x G O / 3 I m 3 Q H 7 X 9 N S m Q E 2 D O 6 N w P V D 7 3 E 2 Q s / 8 U / I 1 q f b E e N 5 S o L P w V d H S K W A 7 q n 5 g t S 1 D 4 v x i q 2 C f N y C P 9 W 4 U x n n 6 m n w u g x l u k D 4 Y M h + s f d o t P r 4 k 5 v O K y d R J S u U c l v D r B m d + d z g K L c H O w R 6 o U / o F p O 0 E o 7 W s 8 J 5 t 2 a l j B B k D g 0 8 O r F Q V N f P A F i S v h b X S A c R g k s 7 U R a A e L + n R h N C P d x / i 8 v N n L y m 4 N G h g 4 p w d y 6 + 1 v F i 5 v Y Z L L 7 g q I o U W x l K n L x r S L w f M i u C X a k 9 8 C m i p v A s 2 N 0 9 p t t / H G + 4 H 3 v F W y b Y s d E L d Y F c f n q Z H P E K e j n q 7 f V q w g U r P y X 6 i A F U J h z e C c 4 N O 0 u 3 v J l 5 f D K n W C 2 6 Q E n 9 W e C j K v r n s H D 5 g W 5 4 P V y 6 o j H S H p T g o t j b U c x i Y a M 3 b T C j S G E D Y l z 2 6 5 k S o B t + / f e k v / m N u t S b a O I i F / T b K a 9 u q P J 0 U T Z N V y Y O 1 S O / o t O 0 s 7 8 M f 8 i M n f k k 6 0 n + R H g c P G I u F f a r v x E C 0 j Y H x 3 k K / h x 8 s y G P 9 0 4 R 4 A z U r p 9 J 9 W u L f 2 H 2 5 m W b U + x 7 H o Q 1 q M F Y b a E R D S A W S y p f q V / x I Z Z L Q D O y s 7 u H C 0 3 Y d T A 8 6 g s S I 5 V m x I w L K y t i z g t F V d / S I p S r c O G f K V i x o Y C 1 3 9 k 3 3 T 4 / H K 9 N f F w o N H 2 Y z p z v / 7 6 0 H f u V t n H v g 8 8 L a a i C Q k B / F j 5 r L m q p / B C O 2 1 d U 4 Q r M i J G w D I J b J X 0 y h v d K G / 5 J P 2 I 3 I R t y L g x W h 7 d l R x W i 8 8 2 F 4 E 9 N R 5 P 2 b 8 I i A 3 P / w H z E 4 m 8 D V l y 9 h D w P w a H a r 4 p r u Q W o o i Z F L U 5 i 8 P I n c h + + r / h J n Q U I W x f 0 P F x F J J f v W q q g P O A W U / J h Y i a r O V r / i f w g V 6 9 f U s B + C M y E E V 5 v Y l A W e 8 P V P t 9 d o 6 c T c j 8 2 d X t Z 8 F l / R w Q f r f l U G 8 G l h F U z 4 J 2 0 / i h u / Z 6 m A / j x j R K z 7 t 8 7 b F q I f l C K v / 3 o t 1 p o e w A 0 t i X e 3 I u p 4 U g d L b + e w a 4 l S L p k w V k T I R G D C 0 T i C 1 0 J q g 5 7 U s C X M o t l k 2 F / U I m n j F W F H v n g N F 6 / O o I Y d z F w e U q c 0 U B + w 9 o R l x f z Z S T Q M a G 1 s L u 7 i + d 9 7 R g l U v X L 6 Y D h Y v b O B y y 9 e E g r W f 2 V m R h 9 d h E d E / T E 8 2 I s g J 4 P b e n Q k s w f s x T C w U 8 d e p b + f c 7 i V E w v 8 6 A l j a P 1 R 0 O X v P B W C 6 S v P T Z 5 O R c 8 C 9 u J 2 o / m Z Z Z v / Z r B X 9 q o I 3 n 6 t / 3 1 y U / e z Q l 3 3 4 n U z j v p D Y U I F H Y N T W Y y k G 1 i 7 s w N t U k O w H b N b y A n i f t u F q R q H G L s o M t M 5 w p X w z g w 9 g f H s B Y w M T G F o p P e Y / O P I y 8 I Z m b b p G Y / + C A Q D K o f u U Y i O D o v J P F 3 N D 0 4 M i p E 6 + X f 6 S s w 6 I L h P d F 5 M c U D e h 0 e k 7 L k O 8 T o O n h n k B j u l Z k W L s O 2 u 2 6 j m d v O P L B R z U B b K e h q 4 h 6 V 8 t T A j e Z 0 H z w h G A A 0 2 s X D B G + l + 1 s N 9 D W 8 s 9 r H o v 0 N w i h g H O 1 s X x 8 H e 8 L 8 6 n G 2 C 5 t m q e b O O 3 L a w o m A L k x f H R N G 1 j v w m B 0 7 A i W d 3 M U r o n N w h 6 4 C t r I K q n 8 P O W l n 5 T M 1 m Q x b z y U X + Y K U O v 7 + 7 p 8 O T 1 J n Q e R r u f b C K o U 7 6 z 6 N Q L X Y j K Q 5 I 7 Q r G h n h R t s C y R N v x T b h 3 V G z 0 H y B m c b M q 0 w 1 f 1 o c w h V q E f 2 f Z v l 4 m P v 6 y S D 5 m Q / x R o O C X j R 3 7 b C O 5 t M b D 5 l E L 6 H u 7 m v h O / a 3 q 7 x p 4 C s l p 2 C 7 + c h k S n w b V Z h x t o a H T L w S R i A 4 g P Z x E P b u P + v l 9 8 N B s 1 u Z x n 5 B 7 j I y M k 5 Y z o y j Q S Q H q U Q G X z l 1 R h x H / 7 / / 7 3 + D e v f u o N + q 4 t 2 c / k U c 7 D r R 6 T 4 g g 2 B L s x u v 2 5 q w b t 1 m a f u 0 R L Z d E u + 9 X 5 K v c R v i U b H e G s d n J 9 D h o D Z i y 3 w / J T m T v O D w + D 3 x B H 0 Z m v b j x 6 m 2 0 G s 0 z + Y H 1 U x x i 0 p X H s M U T c E K y R D o w p Y 6 o C W 0 M q W N j f B d M l a j 5 k 4 d B b P 4 S r c I + b + A 5 W a R 9 m 3 2 2 H 3 j y x 2 e N a s u L 9 1 c m 0 d L D q l 6 N l i 3 s y 6 i 5 4 h p i o S s 3 3 c 1 1 Y O P + v k p X u v 3 W P b l W H 1 b u r v V m S j C E 3 W g 0 E A g E s J V b Q P 6 g i i e v P I u f r 4 Q Q C V q Y F D 9 r Y K x / R O 7 + e / O 4 3 O l J x 0 x x Z q 6 z b J i t g u m D M V J m W m I P Z Z A Y K p 1 x a S Y u b E p 5 S Y Q k X G + j I R I T T z x 6 M F k h P H H G v T A H 1 D C F w y K W b q 7 g w g u X 0 O b n h A P w H u / 9 5 a A j S 2 w s y Q 1 q B 5 s F L 8 b d p 1 c 8 B o X W h k z I h C q 7 5 u Q Q z D d k f m M 5 u C X W c w J v L n 3 y y t R f H f o r j c 8 K X z s n a + 6 Y P L G C Y f 8 U 3 / f T 4 5 M N 8 I t T L V X 0 e h p U I m 1 Q 1 s 7 R 8 g H + D 8 e a v U e t w k x r A A A A A E l F T k S u Q m C C < / I m a g e > < / T o u r > < / T o u r s > < / V i s u a l i z a t i o n > 
</file>

<file path=customXml/item2.xml>��< ? x m l   v e r s i o n = " 1 . 0 "   e n c o d i n g = " u t f - 1 6 " ? > < T o u r   x m l n s : x s i = " h t t p : / / w w w . w 3 . o r g / 2 0 0 1 / X M L S c h e m a - i n s t a n c e "   x m l n s : x s d = " h t t p : / / w w w . w 3 . o r g / 2 0 0 1 / X M L S c h e m a "   N a m e = " V i s i t e   g u i d � e   1 "   D e s c r i p t i o n = " V e u i l l e z   d � c r i r e   l a   v i s i t e   g u i d � e   i c i "   x m l n s = " h t t p : / / m i c r o s o f t . d a t a . v i s u a l i z a t i o n . e n g i n e . t o u r s / 1 . 0 " > < S c e n e s > < S c e n e   C u s t o m M a p G u i d = " 0 0 0 0 0 0 0 0 - 0 0 0 0 - 0 0 0 0 - 0 0 0 0 - 0 0 0 0 0 0 0 0 0 0 0 0 "   C u s t o m M a p I d = " 0 0 0 0 0 0 0 0 - 0 0 0 0 - 0 0 0 0 - 0 0 0 0 - 0 0 0 0 0 0 0 0 0 0 0 0 "   S c e n e I d = " 9 a c 8 0 5 1 0 - 9 e 5 2 - 4 5 b 6 - 9 d a 8 - b 0 c c 7 d e 4 f a 9 7 " > < T r a n s i t i o n > M o v e T o < / T r a n s i t i o n > < E f f e c t > S t a t i o n < / E f f e c t > < T h e m e > B i n g R o a d < / T h e m e > < T h e m e W i t h L a b e l > f a l s e < / T h e m e W i t h L a b e l > < F l a t M o d e E n a b l e d > t r u e < / F l a t M o d e E n a b l e d > < D u r a t i o n > 1 0 0 0 0 0 0 0 0 < / D u r a t i o n > < T r a n s i t i o n D u r a t i o n > 3 0 0 0 0 0 0 0 < / T r a n s i t i o n D u r a t i o n > < S p e e d > 0 . 5 < / S p e e d > < F r a m e > < C a m e r a > < L a t i t u d e > 4 5 . 6 7 0 4 6 2 7 6 0 4 8 3 6 5 9 < / L a t i t u d e > < L o n g i t u d e > 3 . 3 9 9 4 4 8 2 4 2 2 1 7 4 4 1 2 < / L o n g i t u d e > < R o t a t i o n > 0 < / R o t a t i o n > < P i v o t A n g l e > - 0 . 0 3 3 4 8 7 4 8 6 5 1 0 7 8 8 2 2 1 < / P i v o t A n g l e > < D i s t a n c e > 0 . 3 0 1 9 8 9 8 8 7 9 9 9 9 9 9 9 3 < / D i s t a n c e > < / C a m e r a > < I m a g e > i V B O R w 0 K G g o A A A A N S U h E U g A A A N Q A A A B 1 C A Y A A A A 2 n s 9 T A A A A A X N S R 0 I A r s 4 c 6 Q A A A A R n Q U 1 B A A C x j w v 8 Y Q U A A A A J c E h Z c w A A A m I A A A J i A W y J d J c A A I h O S U R B V H h e 5 f 1 X k 2 T Z k S Y I f m Z 2 j X M z 5 9 w 9 e E R m J M 8 E E k j w K h T t 7 q q e q p q t a V n Z m Z 2 V f Z h 9 W p l 5 m K f t t 5 X 9 A f u 8 M i M j M r J d B I 2 u Q l W h w J I j k T w 4 c c 6 5 c X 6 J j X 7 n 2 n W 7 5 m 4 e 4 Z k A E k j k F + n p 7 u Z G 7 j 3 n q O q n e l T 1 e P 7 2 n V I b f e D z t G G 2 P Z 3 f P l 9 4 e r y F g a j Z + c 1 G 0 6 z i j c W B z m + f A O 0 2 v n O p q X 4 0 i x b a D Q s I a 6 i E 1 u C R f 8 n A p P q b g + W b K 5 i 9 P q N + b l k l B L w J 9 X M P O O K d o T X a T W i e o P q 5 u d B E 4 L x f / u 5 B c 9 d C L a A h l i 6 h b h 7 K 8 9 t I + m Z h 5 C w 0 v T l E U / 3 v p d X U 4 f d r 8 H h 7 5 8 6 S z + R D 9 V o D 9 U Y N / / T P P 8 A 3 / / g F N O r 2 v R 2 s N X D x 4 k W k U 2 l 8 / L N b u P 6 N a 9 j Z 3 k U o F I Q R q U H z u c Z T 3 q u w 2 o A W 8 K G 8 Y e D a V y 5 3 / t C L 2 2 / e x b m X x + X + Q t A Q Q H m / g p v V D J 4 d L G L j / j Y G n t I 6 z z y J g C e K m D a A a r G K S C I C j 6 f 3 f t r y L 6 + v d X 4 D U t q E 3 J 9 P / b y 7 v Q W / L 4 z M U F r 9 v r m z i E i 2 + 1 l J b V y e 2 / 2 9 n K u i i l 1 U 9 1 v I z I W R y x U Q 9 4 5 i a H C o 8 4 x e t A 2 Z D n m 5 I d O i Z T s P d u D t f D + B 3 3 Z h 0 k 6 9 c p w Q J q J q l D o / f T J M Z U x U C z U 0 1 l r Q / U 1 U 0 z v w J S x s F b L I 1 8 I o t D i p b Z S N T e S 2 c 5 h + Y s p + o a C v M A m M / e 7 1 O c I E e U g b 1 O Q 6 t 3 H v f g 6 h E R 8 y m T b 8 n o j 8 0 Y O 2 6 c N + Y Q n N 1 C 4 i s u i b W w 3 7 d Q I K S 6 n p x e r d D b X w j D 5 z R 2 E y L A / C k Z C 8 b w b n z 5 / D 2 z + + h e q e B 5 H 2 E D Y 2 t l A p V 1 E o 5 G F E d f w v / 7 / / D V u b m y j o 6 7 C M Y z p X 3 i s 1 E 0 J y P I L R F 8 N Y + H g J b V 6 E C 8 u 3 V n D u y x N Y f H c D h e q W u q 5 S o S z X 4 Y F u t O D z P 3 p 9 x T o r t Z 8 w W T J Y + 1 u 7 i P u G Z I x j 6 r G C s S H 3 3 V I / D 4 + O I T W Q w s K N J f V 7 a b 0 l C 9 0 W N q J m 5 T o / 2 b B i R Q R C m h I m I h w M Y W n z N n L 5 3 u c 5 M I v 2 d 5 8 t r z 3 w / e V / / z / / x 8 7 P n x u 8 M N X E d t E n y / i 0 S f E g H R F L I i j q O 6 i Z O R F A P + q 6 V 7 4 6 C / i M K N Y 9 2 B T B y e o m C p E y / H U f F u 7 u I j b o Q 0 o 0 9 + r B E I K B H d R z S e j 5 F m K x G M y 8 T F p 7 H y 2 9 K p 8 b R r v p g V V p o 6 L J w q r 6 Y Z V F e F L d C S a M f Z m M l A e r D 2 o Y v V R F y J u S R 2 k D v Q i K Y G 7 e P c D Y 5 C S a R g V N 5 B F M x O A x N e Q b P k Q C b Q S 1 N i K R K A J i P X 2 i b M S w y k K 0 3 9 v B f s W L W N B e + K l 0 E k 8 + e R 1 Z E a 5 U K o U p e W 8 + / x / + 4 Q c Y G x r F l 7 7 y I i p W B M W t Q 9 x 7 e 0 G u J y b 3 H E D E l 0 V U y 8 j i b Y i m H 5 O l r W N k b A L l f F k W p V i h X B k r d 9 f R r L U Q G N S R m A j C q 4 k g + 1 L Y W t g W K 5 j G 2 k o Z i Z g G L W E r l r 1 S C t F g V 0 E Q f P 6 S C G V m + O S q L e i b 8 L a C i E S j w g J q I m B i M j o I e K m A e O 8 e Z E b S S q g u P H N e 3 i + p 3 p N f A W 9 U P Y c w R V m s 3 d h F e E B G 2 m c P m F + Y g V c 0 N l / j 9 / v h 9 f Z q b y o P b 0 D m p j O + l h h 5 Q 4 T M J x / 9 S I G i V j u m m 3 4 r s F X U H i F M t s Y e T 5 r y 3 R S 6 V L A f k 6 l P R S v Y L g z g / C A F L I B q 6 x F m z o V v X R Q q Z p n w x y v w y p t n 9 Q F h f Q a 8 Y j W C s h B 8 m o 7 8 9 i F m r s 7 A I 4 y N 8 x U I y O K W L 3 h l 8 O W x S m A V C W 0 K v q B M U M y D o r G K 3 O E + V m / s I + l P C X X w o N J o I z p 6 A I / l h b c s A i U T 1 c r r 2 D p o o B W a w I A I X K m R k m t I I e T 3 w V g 3 Z J H b 9 7 B 6 e x 3 Z C Q q h D U 5 2 v e U R 6 t N 5 Q O A I E x E I y E K X h e L z 2 d Q n E A i I 9 Q r j 8 t U L C E T l v f 0 j O D 8 a w 8 T E B P x h U Q j h B q a y l 8 W i B p S Q F z c a i C b l H u V m D V P H 0 o 1 V o a d x V M 1 9 x K d 9 i I / 7 4 e k s U D 7 / c L G K W C a K d C Y C r 9 5 E + b C M 8 J B 9 7 R Q m q + 1 V M 0 q q S q v d F H o 9 M j 2 s / n 4 c F O a t e z K H w / U e Y b K E i 1 E I H D S q T e y t H c h n V e V 9 v Q h F g k o Y K G x 7 6 w f y t Y f k Q A K Z 8 Q R 0 T 7 X z K h s + e X 6 + u g f o A T S b T X l v C w F / Q P 3 N K s o d d W V S 0 T 8 K k 1 W X 9 z 7 N h / q 8 g 1 r 7 8 t j D z m + 9 8 M k I m C J s U V 8 G Q V 9 U a X N S X A 7 E a w s h + 0 m C 6 b S B C 4 M G K m L l / N W E K B i / a F V N J l G X 9 5 D B l R c 0 2 n n U q x W U t j V M X x x F w / A g J N b C j Y Z w h F B n o t u i E T 2 i s c v G F u K i 4 b k 4 G t Y B 6 o U A t G h M h G 8 X U e H v H q E o F W t D + U 0 O H n 6 w g H N T 5 9 G O G d D E E l k 1 C 9 6 I F 3 f e v o d r L 1 / p P K u L m g g U x 8 E N M b Q 9 Q t Z P Y 7 Z l Q N w 0 K 5 f L 4 b 0 b b y B j T m J 4 Y g j j 5 0 d F s 1 t y P f M w D A N P f e 3 J o + e v 3 t 9 A / F y X 0 h K 0 s 2 m / T Y W X 8 z 5 Y u Q M Y h U N M P Z N V v i 2 V H Z 9 T b a Y w E b N p 8 r 3 3 H u L K C x f V z 8 f R l l f c e v s O J l 5 I i P U m 5 R P r L H N J w T 0 Q i 3 q w e S j K w o O L z 1 3 A 4 k d C P Z + x f d r 5 D x Z x 4 b l z 6 u e T a A u b 2 e o R U F 3 X R e k V Y J k W 3 v 7 p b f z l f / V f I Z F I w B C R 0 R L d 8 X H j s Q J F + i D v 9 1 s N + k x l 8 S G a s p j d e G W 2 j m q 7 6 7 g 6 I H 3 h A u c E u B f O c Z g l m e p D E 6 2 k r r T r c b Q W h d a c C y j N K M 9 G c 1 l H a T C B s L + N R K j / s L Z N W a w d z U 0 s H n i Q T a z C v 5 W E d 8 I S y 5 d W f p n P K w L j a c L f T i B y 5 P n y P e 3 X i s J E 5 W E F j V A T g z P H P G M X l g 4 1 z G W 7 i 4 T I 1 7 x H l L i f Q B H H K e P 6 + j q i Q r F u v / M Q 4 7 O j S G X j q I g z P 3 1 5 E r f f F I H u B C b 2 C + v Q Y r 1 v 2 i y b G M 3 M q Z 8 / 2 v T j m X E d i z d X M T Y 7 j I 0 H W 5 i 6 P q q s u N 9 j + z B G S 4 c W k A d O Q d 0 q Y u v 2 I R K T Q j F X D b l O L y q l C m a u T S K e i X e e Z W N / / R C D k 9 3 x e S C C e u m Y o B b 3 S 9 A y L a G P v V b K j f 2 9 Q 9 R l L J + 6 f l 2 U A S l 7 5 w / H 8 H g f 6 p Q B / 2 1 C U B Z w y M e 4 j z j k 4 n g 7 q O h t o X k 2 5 X M j r g 1 D b w s N k I l w I k P E / I e L w v N 3 k U l l F O / 3 h o U S p T X x S 2 x T f x x G 0 Y S W 9 s n 7 y G f K 1 + L a C o Z C C W w 1 N f F n D l R A w b A 4 U X T G N T T 1 G m o 4 k B U h 7 y v 0 Y a V Q Q C Y u t E J g x Z u I + 4 d R N I U 6 y f W Z Y r l I p 8 L i s x A i 1 u o 7 t X P 9 o Y 5 a f B v I N h E J h 2 F t i z 1 L d q N W b p D + n 7 C Y o n g o 9 A 5 o k Y x N A 4 Z u o L W j Y 3 V 5 H b t C h w Y n u p H E Q D C A v / 3 b v 8 f A W B q t Y g s / e f M n e O 6 l Z 4 T i m g g l w v j p T 3 + K V D K F R C a m r K 4 D B g N C h j C B U F B R 8 C E R N r o S I R n T i L w u K + + n + U R 4 T C 8 2 H 2 5 j a 5 1 0 X P z W + W 0 V R T w s b W B L / E d L q F q j J t 7 j X g H 7 S 3 n 4 x e D H h v w Y H Z t C e i S J 4 e l B B M M n / e N w P G T P T w c D 4 1 k s i z C H Q m H 4 Q / a Y 7 a 3 t I 5 z 1 d h R j f 0 S E D p d q h 9 A Q R s A M C c V z a R s X f m c p H z E s T u / V Y f F x R H A a V k k s U 0 I W K u l a r / b j g i r t l x H P x n D j 1 b t 4 5 t t P d P 5 C n B w 4 s 2 D C T F R l w X e j e G V j G 4 0 t P w a n B n A g W r E Y j u D c Q A j F 1 o Y I w c k h 9 i w k c T B i I B u r o n B X B P + q R + h n T A Q o o / 7 e N C t i o V o I e + 3 f a 6 0 D t B e j C I 4 J F Q z v q M f c C G 8 O I z h 7 c k G t 5 r y Y z v R S D E Y Z x e 2 h a M L T 0 B C a D a E k 1 8 8 o W U C s R H 1 f f J j t K o b k X n w h G S s O g d C U / G F e 6 I 6 F w S c z u H n z N p a X l 2 Q 8 W 4 g n I 7 h w b R r L 8 x s 4 f 3 l K f o 8 r 4 a S P N h g m Z f W g W W + q B S 8 G G o W d Q 2 R H u 1 Z D t + q 2 b y b K L V 8 X O r y 1 h N g U f S r S c F G W 3 r i i d G 4 Y L V F m I n D 9 s F P 2 Y i R u K Q F u t W u o F I v w x W w a y s 9 g i J 2 o 5 M W v S 0 f V N s H T 3 3 x S K Y K y s a v + 5 o B K t 0 0 6 I K j X G 3 j 9 n 2 8 j H g v h q 1 9 / G c n Y y Y D J m Q S K A k 4 K 8 H k D 6 e o 3 z s m i 6 a 9 M 0 G r o e P j + I i 4 + P 6 c i V G Z d J k q r i s V z 0 7 v e F z f u N h C 8 o s l 7 n r Q I 3 D O h o 0 4 B X V 1 9 i J H x G d R 0 R o w 2 O 8 8 A k o E J L N 9 a Q 9 s j V i b f E o d f g 9 G w 8 M R X u z 5 Q y + R C K o i A J a G v 6 0 o 7 Y 7 K u F l f A k 5 L P b u O g 7 B H f z E Q g Y F u 4 o e C o 2 i N T + 0 9 y 3 0 b d Q F u m 1 p v w 4 h A B D K d 6 h U r R Y 0 8 R N T M v / s 0 0 c v q q e r x l + p G / W U Y y m 8 T Y u R H 1 2 H G 0 u I U Q M h A W h c F r q p m H 4 n m I 9 c j l 8 f 7 b t 5 X 1 y R 3 I I t Y 0 / N H v / w m S i S Q e v r s I T M z i 6 l R A W M A O x s 6 P q A V f N O y x S f k n b Q G S s e P 7 t c S W 8 2 f C 7 w 0 h 7 u s N U O R 3 C m K Z e n l X V V 6 n t + v q f d 0 4 n K 9 j 4 I J N J w n 6 X W F v G v u b O Q y J F e Z + 2 R N f v a r + R s V b Z 5 i 2 A w Z I u F f o g F s I x X I J b / / 4 J v 7 y L / 4 C A X + v E v u d F i j i O x d F S v r g 1 h v 3 8 e Q r v R u S Z r k N X 9 y D n Z U D j M w 4 d K d X o N q 1 t i y m s r J O b e V M 2 1 q S E 1 k v N 8 R p 7 W q t Y k t 8 o 8 U h 1 C Z k E u o + D C X 8 I F N 4 K O + P Y g H x R B w T l 0 d g N s U V F o 0 b j N v U 8 v Z O C 4 O R I L K a B e 0 U a n E c u y W v W O R e o X F Q 1 3 s p H i G 6 B A 3 x L y k Q 7 r 9 s 5 k Y x 1 C g I h e q / q e k G 6 W d e X + / 8 Z k P R x m Z L D J o p F H Y A j Y q F n / 3 s V b z 4 0 p c x N T 2 J O 6 / f w b P f f k o 9 l 5 a p b N o K g c i I Y N / + c A 1 P P D t 1 J O A E 6 X J K G + / 8 Z o M b w x O X R z u / 2 X C / x g 2 O 4 P 6 D K g Y v 9 S p K B k r 2 N w 9 s e i n C z + C D 3 v Z i 7 s t 2 d N a N W H 5 S 5 l 1 8 r U Y C 1 f Q 6 l u 5 v Y X b i k i g 7 S / m W g a C m m M / n c h / q k + C 4 Q 8 5 B a z U M W d w j P a F P U z S + r + P P U o O S 2 9 v o L u h 2 U 7 y 0 s D z P y W y w 8 q h a u 8 p X Y j a A p y 2 D q n F / j N 6 c R / y 6 F P y D I k R B P 5 I R Q w R 1 B V r Y F G s x h M O t H A r 7 B e j i g K d H 0 t h c 3 I Q e S a P c 9 G D K b y E R E / 8 u Y H 9 2 x d o W y 9 T r b B 9 H L N B G v e g R v 6 D z g A u M 6 p E G R e U 5 j r W W y 0 T d K M v t t f F g e x I D c X v j + 6 C c x W T G C 3 / A r / b G 3 G N E c N + n Y R W U f 9 e u i F + j 9 W 6 Y + 3 z c S g i p r 0 Q 4 K 9 Z J f K 6 c L t Q q j J R Y q v C 0 j o 2 7 + 2 K d G S p n Q G Z E 7 Q 3 x i y g Z Q W T E H 3 T 2 i 5 r i f y q / 0 S o e P Y d g d D E c 6 1 o d g s / p B 9 5 y d M C P t i 7 + r v j a D k w z j k M r C V + 1 g K t f v o T h m S G M z Q z K 8 1 M i a I f Y v 1 t B Y j y o x s w j w t I M 5 6 G H S 4 h q W Z l H A 6 X 6 o Y o S m 7 K m L O G y Q W 5 F d N 7 7 s e D G 4 W 8 C T 4 9 3 z e 0 v C 2 o 1 r / D A Y M Q P b U i W v Y s Z i I E 5 A q N F P W q 7 g 9 Z q 7 + Z j E y U R p u i R g J U O 7 M V V t t Z E 0 1 X U z w 5 8 I n B T 5 2 e x d u M Q 5 f 0 S W q 0 m M s 8 / r / y M 5 X 0 P a v L W S W 8 D g V V x f B N C J 2 V m H N s R 8 / Z q 4 n 4 Q 1 x D h V B s r + f 5 + B X 2 K 4 9 Q 3 X 0 8 o w b 8 8 u q 4 W H b / O D a 2 J M N m W U h s U K y L G l N d R M n Z k W Y v f I r 4 O h c q Q D 9 S 3 d L l M v g M v 1 y s W Z k p p f f o o a f + E o k v l f A V 3 1 h 4 i 0 J a f 2 5 v q u Q O X A 4 i d E x 8 r X V K b w A 4 W b 6 z g 3 A R p p A 1 q f O e 6 u I n s B s P 2 x 5 H U R o 6 e 7 / 6 y 4 Y F e 1 + X / I v D i k w X a Y 4 g F f U j X 9 3 H x h f M 9 L w i J N Z + d m V P b A a 1 G A P u L N V Q b N g 3 k d g m V 5 2 j y E u Z G n x D F l 0 R R f L Q b H 9 9 S V v m 3 K i i R C l t 4 f l K W a c O L R M h S P J 8 / 3 9 j q H 2 U 7 C 9 y U j 7 4 I 9 y c c y L q A l 0 q u + 9 A R W g s 6 z L m K m l R l H W S U 6 r V D e C M a g h 5 7 T 6 n Z F j 9 H f B o H t W I d k W R Y H G H R / A K j r G H t w T r a P p l I h s p b G m q l B l J j Y X E n Z v D w v U V 4 Y l F c f W Z C / C G x V h 5 q Y x N R z 4 h M W q / 2 f R y M H a G H I 7 Z + X C / 4 M J n q 9 S P 6 Y a s k N N N f E i X T a 2 W 2 3 q v 1 7 G u V q + I j B S r K Y j C 0 z G y E q E + k T d D a 1 F E d 2 k K 0 N g R N z K O s t a M 8 w p L 4 G m u r 8 r d 4 F K l x u Z 6 + K V E a W t s h 5 M R i X 3 z p P B Y O / L g w 4 N o L 6 m g 6 J 6 T u Y O n 2 C u a e s P e X H O R P o X y w x A f z Z 2 R + x P 8 V m l 2 o 2 f Q 4 t 1 V A Z u y U + H c H u n D j h X s r M B s m x p + z r y E d m F b f 3 V h f W 0 d U 5 v I 3 K l A B s X o t E Z q A m G E 6 4 t z J f 2 6 i K R T l 5 C X 9 + O E n W 2 A O n E T Z 5 V v r m H 2 y N 5 H 1 C P J x l l g I i 7 Q v K / r Y j l C j v i d q f / J Q b b S 2 l l r Q 5 q i P 7 a / T Q K t n F Y W k R A 3 4 h e q 1 h I Z U u H H h Q n 0 1 o C x T R m h l R S Y 7 G 7 X k E k T j t m l F N H H w a 9 B g p 9 C c F W b V g i 9 q X x f 9 3 d M C M Q 5 M X b S p L P w V W W S Z + K G 8 x l L B C b 5 2 f y u P 9 G g a / s 5 t 8 t q M p o n q b h V a 1 A c t K F Z K / K R a p Y 7 Q p C g d B B D 3 2 p E z g h H T a D a C D a G x 0 W w I + d U K B p 7 o b z k d 4 T Q N E 3 u L + x g 6 N 4 j 1 S g B j Y l G 5 L k 7 D 6 v 0 1 T F / u 5 k 0 6 a J o m H u 5 5 M J b i N o X 4 Z R F R G p q 9 n X K w v I 3 R 8 3 a g h W w i m o o J R T 9 9 L s u F i g h J R K U h E Z v 7 u 9 A C V X E X Z m R 8 e 1 9 3 9 + 4 9 x O O x R 6 y M X w O Y d U A + P 5 o 0 l e X 4 2 l w D w 3 E T X z v X U L 8 / P d Z f m I j j w Q W H g l 4 f 7 a x + w V j n f d 3 4 e D O A t 1 e E b l 3 t d W q 5 S H K t N Z T 0 X V T M f V S 1 P f g G Z Z H J 9 d F q 8 a s 5 u o 3 G v S C s p k z u n A i B L H M K E y 1 T U / y I v v C J Z f X U l T A R D T G D X m + X n g R F y 2 f F l x g 9 N 4 y V W 2 v w B p c V l b I 3 m e 3 I o V u Y u F / 2 O L R b 7 S N h I i h M a y 7 q t 1 O 2 f 7 a z G x Z 5 8 / D J R J D + z q b C K O + m s P p O G a t 3 1 r G d a 2 N X F t 5 m q f t 6 X h v v J z 4 V h Z 7 I Y X 1 h F b F s F L E p 2 5 K 4 9 / K I 3 f V d b G 5 s o S g 0 z 6 t r G L l + u j L k a x n N 4 7 W M X h p R P u h k r I X 9 l d 6 t g a Z V Q V l o p 4 N E u p t i 5 G C v 6 p P 1 4 8 G 4 C F N W 2 M 6 Y W K G Q C B P H g + u q L f 4 i w T z D x E C i r z D x W p h R 8 e D B o U x W / E i Y i N G B Y Y Q C 5 9 Q + 1 n F k M m k V n P i 1 W y h u L J 7 L G J j O i L o 4 B b f e v I f p i 1 O I Z c J H N 8 D Q / z E l g N c W w t A 7 a / P 6 W A t D n b 2 F V + X x V + b q e C h 0 4 c q Q r p J g y f s j n c i W s e P B b m U b 4 x 3 t R N T N i n z 1 z y Y + D l 8 h j O R Q N + p l h 2 a F E q I B I T z q s Y A 4 s g z F 8 n G m K D H 4 w U V C l M S n M j o Z 2 9 H F Y e j n K 4 j 5 7 S j i g w + W M P y k 8 P q H M l m X g j A 0 E U Z F b z y y i E o q M b Y f 6 E I 4 c 2 1 W R K B i J 0 3 S j x + E 8 K 0 L D R z W Z K H t 5 J E 6 f 0 o p y T E s 5 T R M J 5 q Y v 7 k A r + X D + a f n l A V p 1 l v Y l o U + + n Q Y E c + Q u i + C Q h E Q G h y S M S D u v v s A b 9 1 4 C / / d f / d / x s F 6 A Z F J U 6 6 3 1 / / k / T H v z m u G c f e t + 5 j + S l I W v k 9 l v j s 5 c w Q t C b M f j p e j K H / r q S 7 l q z S 9 0 L 3 L 8 q 4 e t I 0 Z p E W g j u B 6 6 d r d D b F S w y r o 4 s b 9 d + f h H R j B x b l H B 3 8 c 3 H z 9 L v w T A 8 j I u M e i E W x u b m F w c O D X G + V j H h m t E H 0 j N 6 g F 6 p U m N h d 2 E A z 7 M X 5 h F I 1 A D v U 2 I z k J 7 B 2 u q c x p m l X m Z q 3 d 2 8 L + e g 5 j 0 R r a 4 T g u D e s Y F J p k r w Y P Z k R g O d 6 b 7 9 3 G w W Y O 2 Y E Y w u G u 1 l T p X u I / B S P d P Q O / l 8 4 1 9 3 Z s o W w L v 2 d p g Y O Y 0 B B u C h L + Q h S V 8 K 4 I Y E k t A v p V d L g Z k A h 5 0 v C 2 f W i h r H w r L g o K 8 8 r t N a S H 7 Q W m 1 e P Q 1 s O w B q q I D G V V Z M h B M C S O t 3 8 Y O 0 E P o v 4 y D E 8 N d e w r Y Q 1 7 u f n p E Q u m y z t a 2 C 4 F U K x 7 U R e a z L s L d L b C z J w H e b E i x / P 2 Z r P c X B U h l s e D a R F y G T K 3 D + l g 8 d A n 1 K g N 4 0 C e H / G q x c h I 5 9 w T s 8 i O Z d R i P h T n P J 0 U z T + a k X u t o N G 2 l R G t t h K m j i 9 J n 7 H Z a m C 3 s A + P W L m R J 6 J 9 h I n p X 3 G V / q X 5 N I R j I f j l c 7 l 5 6 / M F 3 e t f z d m d t + + j X m 0 i N W g r h N t v 3 8 P l F y 6 o n x m E C Q f L a H l o v e z o a j K Q U F b p C K 6 f d 9 f 2 M D R p + 3 8 O V m 5 t Y P b p W Q x m T m 6 M n 4 b c r l j q r Y e Y n B j H 3 / / n f 8 T E + A j G x 8 d / 9 R Z q J H m I n W J 3 F 9 x N w f b W D h G O h u E R 0 x j r 5 L p x H 8 O 9 g R f 2 D o v m 7 b 0 k X R x h f y d + S 8 2 / I 1 y b Y d O R K 0 m Z T L s e Z n t x D 8 N z Q 7 j 9 x h 1 c / 9 o 1 9 R i p F A e Z k 7 7 G n L F L v Z G i k r 4 n Q u T F X o W l G G W V g R 7 y J s X n 2 e 8 8 A 4 j 7 B o S 2 V c Q q N d Q C i L h C t 6 R 9 l s d E 2 J M V b b 2 q t D a D C S w s 9 B z G 0 M 7 p 4 n c J V f R 7 V E l H v / o Z J m M y Q l f 2 b s D S k 4 j X Y 9 C T e b U G w l 7 b K u 5 X D Q x E R H r k Q f c 6 q b R E O 4 q w G B s W t A m v + K E i Z E J t d N Y T y B P 9 j B C 4 c P + D V V x + 7 p h D L U P N 0 X a / L 0 E 6 G j s 3 I 5 9 r K 0 M K 9 J q w 3 G x q V + a L m f w i f D K u Y e 8 A a u a e z E M C S 7 / Y w d U v X 8 Z h 7 l A W t A e t g o 7 g x E l h c q B 5 g 6 g K e x q Z 6 7 + B f B z 7 z B B f 2 4 c u c z 8 0 M Q j f 8 B i S k f x R R Y E D v T W L I a V w O 3 D d 3 P z H i 7 j w d D d B 9 s a r t / H U N 9 y Z M W f D u z / + E N n Z F M 6 d m 0 O z 0 U R T 2 K 8 W C M m Y / I r h F q Y h 8 Y 8 c t O o 6 D r Z L i K R C S p j o v / D L E S Z a i I 2 c a K x j w k Q 4 w k T N T x o 1 d n F Y + U T 3 3 1 h D O V + V R 0 1 x Z l P K S r n z u Z h H x k k n a i W G e r s W i U j 4 h 1 R V a M h v I u U f R 0 J j d M 0 v j n K X 8 / v a I S V M h F u Y i K A 3 J Z r Z S Y m h b r S t I j d 9 m + L s e 7 P i Q 3 Q K 6 T z + X i t N G G p P J w 9 j s S U L U O 7 O W 0 d T b r W x M Y B 8 e U R l i x O D U W Z m n F z 0 T t T M F I H L t V b F F 1 z F c v F Q p c 8 c F y b i w p W T T v x p 4 H U 7 w k T Q j 0 o l N t B u j q p 0 I w q D E D l U r R 1 R K g Y s b w O X X 7 y k n v v e j S V V F x W c O H 3 L g 2 l g h w + b Z x Y m Y n B y A M N P X V N W i 1 k c w z G h 1 X o E h c 0 W q o c t G X M T 7 b o f O 7 s N Z d W 2 F v u k a E X s c b n 9 3 o r y G T + N M F n i d 8 w 9 O Y V 0 2 l 4 P z F N M x I K K I f z K B c q N f d H 8 P 5 0 P 4 2 c L I b y + n k D o / E V 8 v G N i b V k c Y x d Y s K b r C f F / T j e 5 r E e x d W k X T 7 x y 0 R Y o k 0 v Z 5 t 2 X X j i v n E 5 q V P f z T W Y w i / V w F j 3 h p O q z 8 t N x r B n G j b h M C e t o 4 t q g q i C l f 3 Q c 9 i 6 M C K d 3 S l 4 r v F w + s r X Q R O x 8 B C K r a n O U Y P 7 f c f h k U f J z g 5 c j 8 B g a k v 6 0 W B w / M l O i N J I W G i 1 O 3 k k F 4 y A W t P C R a F i j Q / X a b S + 2 c k O q 5 s u t O B z c v n M y 8 5 5 Q d 3 B M 3 q c u T + L O O 7 3 l L y x j D w S E X h l B l e U Q F r r L c S Z L 8 L b 9 K I q / 0 9 S b y A h 9 N U 1 + / s l r 5 x h x L y c k / u b U p V O i r o / A g A i R W 7 E E g n 6 k x g O I Z g M I J n 3 w h H V c F 1 Z w 7 e X L S u h W b v c G E I Y n h n H / v U U 8 8 c I M p r n f + A l Q L p W x t b a N v f 1 9 r G z s i l t x M t j y i X y o H l 5 6 R n B I L w x t Y D y 7 j 2 C g I O b a j 4 R w + + p e E 8 G Y U C 3 / m K J 6 T T 1 6 w g e Y P / A j 2 9 G S p B D O 4 n V A H y u e j k J v i G D I n 5 z K y t x 2 A b E k r R q f z 6 j N C i 6 / Z H N u N + h U k / t 7 x T p 0 4 g c K F f N A U R o G B P Y q M c T L Y i W F 5 9 M / O g 2 m X I K + 0 I I v 4 4 P m 6 l 9 A 4 2 r s y d 9 L h g h Y 9 3 G C W l 8 X P 4 2 Z F i 1 P G V b F I w u k O 0 l M c j 8 o y G N l E 7 6 Y f Y H G n g l 9 U z 5 M L D v z / H j h q a k k / K U Y P t g f w h O T S 0 g E G v D s i 7 W P 9 4 5 X N i L + X 7 j 3 s b W C D 0 l h D J a s / + N B o K G J L O 6 t l j C Y C o r Y m O I j J l B p b y G r T Y l w R V F r 7 4 q l i i j L v / x 2 H h N X h m T R V R F N x D A 2 N q r 8 y u N I + i e U / 8 Q U J Y 3 p G p 8 C T N N i U q u D h i t D I i l M g y P r r J X U U A q 3 3 7 q L o S n b b + J G s 5 U l V V S / K u y v H W D 1 3 r o q S K y X 6 l i 9 u 4 7 D z T z 2 1 v f R q l I 1 6 f K 3 O v 7 m + / + A c + d n E R I W N D M z I f R a J s g 1 Z q Z l f D a p R 8 V G T G n N 3 W I G E 0 k / k m E D 6 y V q / A z C f g 2 l p j i W / v a J k H k 6 o m O 7 W k B Y E 2 7 a k e a i t X L k A K t 0 e 3 l c 8 / t U 0 u L S x y I g c r O p k Q R y M i D e e A s 7 9 3 K Y v D 5 o W 4 9 j 4 P v s l X 2 q d o m F g s 5 m a p X d N w T c / U 8 H R W C F U v i P C Q P R F u v R E i H y J l m O I d c h g t S v v o p C x W p O n 2 j Q 4 7 B 7 R g h t k M W K X Q 1 t n 4 h Z J + W I 8 M l 9 + c N e m L I 2 V T g / K i Q 2 K 5 o 4 4 k E t s 4 H B 0 Q m l t e p i q c f G 8 0 i 0 h b Z q 1 N Y B V U x I R W H k 7 N f e u b W C 4 f F e R 4 7 3 3 m 5 Z K K 4 X h R b X E Z S x b t c 9 s H x C I 3 f y S P q E 2 s U Y M N o X 2 x 5 E V P w 6 p k I V x e I H f J b I t a X 8 T p 8 v h H g i g Z u 3 7 m B 0 Z B i R S K R n o T v g Y 8 y q 5 6 Y 2 y 0 M Y y W Q 4 3 J 1 W 9 D j 4 A j 5 V p u 6 g + z k M b K S R r 9 v r y c H Q 9 C C 2 5 3 f V / Y S i A e z d X c L w z K A I S Q N 6 r o 3 k e N w u V R F G N T C b F h 9 2 B H P n M x g S i m n 5 d P z 9 9 3 + A Q D y J b 7 7 y E g Y G s s o y K e X d E a b W v F B 2 K q r 6 0 U O / X h h m d y E V G 7 z p F J 6 d C m I q Z i i r l I 2 Y 8 v 0 Y 5 x D Q B x q K x L G e 7 4 Z R k 9 5 u q J T 0 z N Z E b Z X K f / 6 5 G U T S Y Z Q O y l h 9 s I 7 c a h O D s w P y L i f 9 C Y L y O N R p 6 M J o n Q M l S P 4 p x P 2 D 0 E T I y 6 7 o I G E V L e g 7 h v h F H g Q v 0 U / q H U Z q b P p G b j j a n 8 z V r M t C b M q E 9 + o P V c m r i S V q i W 9 B N O 8 1 5 X c R M J E 5 Y c U K 9 F m q 7 R 2 U r X U E i 0 P y F s L b h W L F p u I I i t L y h o T 8 a h H o G z o 8 B / a 9 8 b U M r Y e H e q N b B v 9 s y u s D c r 9 z K W S m k 6 h E h B Y m m 7 C 0 u q o d S o 1 F s P 5 + W Q Q / p v p k 8 P M M W T l M u C X N S 3 g n R c x S I t i D K J c r y B e K I l g x G O r N + 4 N + 7 d R l e 1 + Q 2 e 4 E 8 w M L x p r K d i g a G / L I s c F x o b D X K 6 g J Y T l E 2 m 9 T u K h L m O q d / c J G o 6 F y 7 g p G G L F M R A V d Q t E Q Q s N + t Q 6 I n C g E g u 0 T i F a r g X / + 0 W v 4 9 3 / 2 x 3 j u + k W 1 z 9 Q P g Q s B F R 2 l w v y 1 7 0 M 9 N 9 l C O n x y c H P b e W R G + 4 S 9 + q A s Q h g P d Q W O R t j t C 9 X b h y r d h 8 K 2 e n d T U Y m g a K K E l k R g 2 H 5 e f r e k A h N 0 S p P R h K q c p a Y n j G 0 T Z s 1 S t K o 1 x O Q 1 H y L e b r Z 5 4 3 Y D 2 p C m G q 3 Q G v F 1 d e t A R b j O i t a y 0 D O x a D 5 h n g 2 5 X g M N x L w T a u O T g k k t B x F e F h q G B h N o y u / B c z a l Y N z G 9 N S V M N l W Y g R W S 0 b A Z c l O h Q x 9 c 1 U s r C y c e p j l 9 d 0 g w F 7 F i 0 x D f M v O O F T b e 7 L U Q 6 o r E G k Z o 5 c O l n c 3 M T s 8 h o L F v R 7 u 8 1 l I e e e U Z a c y a t V b q D Q q y n c a H B j E / Q 8 e Y v q Z Y Z V S d R x M Y d r 8 q I C L z 5 8 / N V 0 o 6 E v I H P R f H 8 z w V i 5 A H z Z g C P 1 f u r k G L S i L W x Q U q V 4 o R u b g x U c / v o U Z d q U S n z s w Z I j g Z U Q p d 9 Z H j W t M 1 o Q r K G Y Y O v 7 / / + n v 8 c d / 9 P t I p c 6 2 V n / t F u q D 9 Q B e W w x j t 7 N b 7 4 D Z y D p j j X 1 A L U j e 6 o D l 7 W 6 w E M w O O o i V t j a V M O 3 f E p Y v H G f 6 6 j j G L 4 4 I B W r g s G p T N y I 9 n M D 4 h R F k x l P w p W y h I H Q Z X G 1 U l u k 5 P z Q R v r A + D P 9 2 C m Z R B l b + a 4 i 1 a J 6 P i C B 5 U J 8 R z Z m x r Q e 1 t H r C G W F p w s / P b 6 o J p D A R z F a n M B E U W M + s I d T S t o Z B 0 X r G t j 0 + y z l x 8 q 2 W C n z E v G M w d 0 U b n i Z M x w 2 9 3 K Y + s 4 9 K e B W + l Y T a E H a Q z o m i 6 I w D E f T E R T k d w C f X y A w N U j t a p b v v 3 E c 7 m B K f c 1 0 J p D 3 2 X n U f T q 0 Q 9 6 q Y b f 1 9 o U e 5 v b z S + s X N i v p b D 9 r y u l w A t U p N 7 t + 2 N B y T i C g / p j 6 x L o r f T x M m g q z k w f v z a F T s c a S A O d B C G s y Z i 5 h 7 a h p T V 6 Z Q 9 d i d k T g Q w y 8 8 q / b R 6 B s F f T K n L p + Y + 3 v H I 8 y a 5 h d h + i 7 + 4 R / + G Z X y S X / Q D f b 3 0 F e Z L P w Z g F z + 1 n Z v l 6 F o J q x 4 8 F K f N I 6 K t S W 3 b / s 8 Y q U x l r Q X F k P s C z e W k V + v o 7 x f x Y N 3 l o S O V L D + b g X J h A i K q / v I 8 P l B j M 4 N o S p W y R K f 4 D T U h L q 4 w d 4 r / n F N 1 U X p W y Z C F 4 N o i D W g V o 5 5 m P V t P z 8 u V M f 5 m V B E S K x W P / B + D J n 7 z Q + r K O / W l G D E P R O y a L r Z F 7 w 3 d + Y 6 o c l 1 N M V H m 4 l b C I q f Y l n 2 / b n y c U 9 C h t j o Z I g T 9 q L l b 2 0 0 Z / Z g i T 9 o 5 H S V r u S f 6 l J p Y r 0 Q U 1 a H N M 7 O L A / C t 5 v B + I t B R E K 0 N G 0 l c A z X h z x J 9 d 6 x j s V T 5 R 6 m a H 2 5 h 9 R A E l d e u o j g i I F g M w G f H o K v 1 K F L H g s r C 6 s 4 d 3 0 O z Y I X r B B O a K N H S c Y c 5 8 f h j g h 4 I B g U y 2 N T e S c Y 5 S D R 6 e 5 E / 3 E o Z g n d S 6 F e r C M l v j t x 4 d k 5 8 f 9 6 6 d t A J + u m o u / j 9 l b X 3 2 a L t T / + 4 z / A q 6 + + 2 Y l c d m E e G n h z M a h 8 a V I + / / Q Z 6 6 F 4 Y Z 3 t o l 8 K G w W 7 Y c j 7 6 6 w x 8 W C 7 J F p j L K n y 8 k o H F S z f X U M y y y Y n 9 u A e V n 1 Y f v 8 e I h P i A I v 2 5 G v Y a y 2 c k M E U / q s 3 W 5 h 9 c h p D E 0 O I i u / k x v b S L h L Z u A q r M h 5 h i V Q 3 P c W j w I M D U n 2 X f y u f 6 V U W U V t p I j j n x 2 p e q E B i G Q E j g a p v U 2 h e r x / i g A t B R e t k k V X a 2 / x N h Y d J u f b y K c T F Z x p 9 Y h R 5 K y L 3 7 U e q J A v B n e V i i N D 2 s T p a h j U 8 H h h 7 h v h F h v L X f N H T F Q S h 4 i 8 i e y V r R V 0 X U 2 + 5 r c C w N / d p f M y x E 7 / M 3 S y G q I v C o / 9 B J q X J c 3 R v F b p W U 9 n y I b 8 m l M 6 H h 5 u z m E g Z K r r H / g r 0 Y 4 n 8 b l G Y l I G p 6 Q n 4 R Q E 4 p e S m W O a 2 z x A L 1 2 U c m X G h k 0 H 5 i o R x / + 1 V 1 S 6 M q U 3 H B a M f 8 p t 5 F e 5 m F s r B x q F q h H k c x x v k V O S + i h v b G B x m J o u M i O b F 1 v w 2 G q W W r B v 7 9 d z S Y y r X 8 m E C 4 h 1 g J t s N z 9 t B C H m d X J 9 W k M E V a t 5 a Z V a J U H V R 4 g O J t i r Y Z N D y M 8 0 2 Z 0 o L o y 8 F 8 Y m c T U u G r D k A 1 4 Z b C A f s l K S 2 8 J L l l U O M j c R V A w 6 C 4 W V T 6 A X 3 L 5 j 2 0 q x Y S M b t 1 J x + u P f O P K 5 8 6 T y K b M U l G r d Z a y D Y 2 d Q 7 D a w 0 5 + a w J e / N a B q p T a t d E u u Q h l U 1 U Q 6 v y 8 I M n q k + i Z u f X t 2 P e Z m A i 8 L X 9 U 1 d L F 9 X 8 9 V k k l n o H m i I 7 3 Z K S 6 r j M O t i B 9 d 1 R Q d P u W 0 F Z p 6 T 4 h G 0 p L w W Z r C T G k f 2 J u E f s Y W A k U N m x w v b O g I p M K O t 9 J V o R X N b R Q R H h d p Z T G M S u i A r L + W b V V Q w 4 r G V C 6 3 r v X c f w g j o m J w d E / r x C H r k N b G 7 l c M 7 P 7 2 D 3 / / u 7 y E S j C C / U c D M t W m 8 f 7 e B 6 7 O 2 / 3 s a u K 8 0 8 4 S d 7 d G o N x A K n 5 z T m 9 t + X B / t C j D H a v 3 + F i Y v j 6 k 5 p Z J x w G v f X d 1 T e Y q 1 c g 1 j M 6 O I D P j h d 2 3 u f / S z m / h o 8 S P 8 0 Z / 9 J U a y 9 u N c K / S 7 M t H e f b H P t G K X 3 X a o / T l p D p h 9 x c f X x X o t H Y o f Q 0 1 o B X F x L o a l a g I 7 H 9 x S I U 4 7 f 8 6 + m e U P d j A 0 y + 6 l L d s K 9 A F z + g Y n s o q a E J 6 y L C K P i b W H W y r r O h I / O R F N Q z S Q L C a V m C u + D b W Z 8 5 m 0 H g F T r K k 4 y 2 c B 6 w u b o r I i s S V F Z 8 w D E Z x 0 l 5 J y 0 Z K h W v I 5 T W F R G m + j 0 7 P v N F g 5 u b B x 8 a 3 m m y f 2 t N x g 2 D 3 o S d v 1 W k g p 6 l Z v 7 8 l I y / X E X d F M Y Z f 8 k k l Q P d O Z X F G T u Q j K W 6 s c R f E x u D e T i A + L M K l 1 i Z h v T C 1 I 0 9 K F P g q D W F 5 F a l A 0 P z W R 6 I t g W H x B E a y + E O X J X h O Z 0 B Q u X 7 q M H / z t P + O d 9 9 / F i 6 + 8 g B t 3 S p g e a O F e S S h m w i 4 t c c N o G X Y N 1 P V u n 0 K u l a o I A V m I G 8 P x r k 9 V 1 Y V W y l j H M 8 w N J X W 3 3 / e g Y u c + 8 j H 2 A V l c P 8 T C 2 h 1 k S Y N b Q V j e J q r V M s q t A 2 S G B t V n a Q U T S f H F H U u 6 m v d h U C i l G 7 / R e q h H g b f 9 5 G h L p S / d + f l D o d 5 0 z A 2 V C 3 j + 2 d 7 C M g e s e X E c y 9 x m Q Q U g m G m u j d i P M T N C R E b 9 T L B Z y v A l c Y B l Y B v i S 7 F S k 4 u r M + Y K 3 P x N e G 2 N 2 F r S o Q 3 5 4 O 1 s s p 4 G q 2 R h 3 f Q j m 1 y X t 7 M L B h n q 9 u p B G P 6 q L O u Q O P f D a m E 6 q I t S 9 + 3 Z f f 5 O A 2 k 3 6 U s 8 K B 5 O y R T L 1 h X Q 4 2 B Q x S e 6 p G r t q c 8 i 6 E c 5 C + o I 9 t A c Y b f i Q 2 l + H h e e m Y N + K O 8 R a 2 N 1 Z Q P Z G R k 3 E Z S E Z x q V z T K i I z F F f d z 3 8 M Z P 3 8 K 1 Z 6 4 g E B d f S h t E w d X M P 5 8 r w C 8 a p L g t r / B 4 8 S N 5 7 l / 8 + z 9 C o V D C h x 9 8 i L k r 1 2 W A K 7 j 5 Y B 8 j l 7 + C q 2 k v D p c e 4 s t / + K J 6 P U v S B 8 e 7 U U c H l V w F R t 1 E a t x W n P f 2 N F w R R u B g r 7 G L w u 2 y X Z X b g e o e K w J b r V T R b D W V g L z 3 7 g c 4 f 2 F O 7 Z + 9 8 f p b + M o r X 8 L S 4 g r u P 7 i P P / + z P 1 P j 1 G q 1 V M L v 0 M X T o 7 u f q Y X 6 p G D S 6 m z G Q C k 8 g t D w I N Y 8 4 8 L R k 9 i 6 s 4 R s J + T O w s T V v F 9 t D r O Y z E E 4 E U J h u Y r I Z F d 7 u S e f S J N T 5 + V R o d H v r I U w l T b Q f N C C m a 0 q r U 6 4 K 3 J p Y W i p r L r 4 C L 5 V E c 1 u p E j f E j 9 B K F k r W M S B H s d A 8 h A 6 K k p 4 W m B F r A j 2 Z g L t Z F N R x u P X 0 v R v o R z M y H P E + r g s m R s U h X z N L s T 0 B h k t E 7 8 j 3 F + 4 a e m 4 a C z m 3 T l W V v 7 x 2 p 3 I o h v 0 H a l Y m G z r j C 1 7 z x V F w 2 d H f O J P V X B 4 t 6 3 y 4 9 L j a d W r 8 L h w G m 0 D P / q H n 2 B j a Q + G + K x L 8 5 s I x T x Y W 9 7 C y m o Q H 7 z 5 I a 4 + 9 Q I 2 1 l Y Q T W V x L X 1 e d T + a m Z v G p D W M 6 S u T u H p 5 E k E Z 4 9 t 7 w K 3 7 7 6 I u i q O t 1 / C T 1 3 + m / D P d F M o b 6 A Z u G K p f W F s U P y e E + R u L m J m K o 2 g s o S 3 U k v m G + e W y W L U Z 3 N g M Y E Q s 3 0 F u H / / 4 X 3 6 A l Z V V v P / + h x g S 6 7 O 9 v Y O t 5 R 2 M X Y 5 i e H A E E y N T w j B 8 O H / u H E b G h 1 V / 8 3 Q 6 j V d f f Q 2 j 2 h h i 4 / 3 3 o 4 j f W g t 1 H E n x v 5 4 Y a U E X K 8 T G j R X 6 N J v b K B + W 8 M R X L 6 N p 1 c T X s W + U m 5 7 0 H c i L g 5 0 m l d T u e x V N C d 3 x j I y P F u q Y G I 4 i s d 8 Q y R A h u m S / h m F j h q m J u j q x w Z L F G U G b P e G E + z P K F W i k V a a B 0 / y f f f B G U n k E v H G V g U 6 w B w H 9 P + p z v k f S 2 6 U t x 5 E r e 5 C O U o N 2 H n C h K Y t s V 6 g H B Z + w 2 D S G g n O K o b K t V O + i Z 2 6 g k 7 C r I E N R b n j U H k w / F O V v T E 1 y Q O 1 O r V 6 p C q c V U L t n 0 h l 1 U s X / + r / 8 b / j r v / p v c P P n N / H 0 l 5 5 E s b m N a G E Q 9 f F 9 J F M J e O q i U O T 1 b M o f j y W g L 8 p g i 0 L k h q h / t J f C 0 i 3 4 1 z s m V j 7 + E c r 5 b f z V H 3 0 T H 9 / 6 C I V i E X / 2 5 / 8 G q a Q t 9 P z c 3 E E O S y s r G I o M 4 8 7 6 x 2 g 2 d X z j D 5 5 D O p N S I X g O + / L u T S z e 2 8 C h r J f v f u s P h C Y G Z E 2 w Y 1 F M f E m h 4 3 E q K P W W a j x p 3 Y n N + S 1 8 9 P B j v P z l L + H N N 9 / C H 7 7 8 B 6 g k t l Q A K u Y / G a D 6 3 A j U c b D S 9 8 J Q D j x Z o 7 p t Q D N j K k z u B o W I d X 3 H E h m 6 k L 8 1 H 7 a w 2 d x C t V D H t S t X u a c L S w T G G C o I v 5 Y B U r V O F V X i z Q 5 H D O f b J 2 N 4 0 V o R i j Z j C x 9 P t g i F V x D 3 2 R n d R X H q O Z M B x J Q m Z x h a R w 1 h i H b 3 2 r P F 7 A D 7 v X r B c n t W C B / H 2 q E I U 9 b O L C c i T P k R L c x c S G 4 c B 2 Z 7 X 2 M 1 Z P G G 2 L + v h B B 9 P 9 J 9 1 1 j Q s X 6 w 4 8 W V k V 4 / g O A W I X 0 p B y w V q c l S 0 c U K h b U S P n r z J p 7 5 6 n X c v / 8 A c z N z 2 N 7 d w v T 0 t O q 6 y w V c v 9 d A + E p I b d y a e 0 E k I D 6 v W J v I l a 6 z 3 1 x s I n j O t j a t b V 2 1 a A t M M S o r 9 F 4 s X G u z h V d v v I 6 L T 8 1 h b v w C j C K Z Q Q E / / O G / 4 k / / 9 E 8 Q E 2 H Y y N / B P 3 3 v D f x f / y / / v Y y F p h J Y W 0 Y L P / / F O / j O 1 7 + N W r O m E n n f f f 8 d f O X F b y p r E 4 / b 4 V X 2 m T d W Z e 1 M 0 u / r K B l K g 0 v f E K W t M o q m + K P B I A Y H B 9 W W A x l C P / x W U z 7 C J z 4 R S z u O 4 9 m J F m q W n Z 4 f E O 2 i J c R p f X d L b d w 5 T i M F g l k W 9 I 2 4 0 c h e 5 H r I J 0 r R p o k M k 4 a G v P A k M v D V d H h H k 6 i K Q M V l T V j z Q t Y G o v J c X Q U 2 a i J M l h K L J l r N N B 6 u 6 4 i O h l D T G z B 8 2 + K 0 F s H O R t x L I u j U a w i i A d Y 2 i R M v Y u n j I 5 U s S v 4 V u S d V / K C E r d l m 9 y S G b + 3 7 P C g d I p b q p R V M s E 0 P 2 g u f k S l u q O r y x a Y p d b O I V q I C v d g U z S s C 3 B k u F e C Q B d I W 5 9 k X k Z s 9 N o w r e Q 0 X B r s 0 2 Q G d b W Z b U R H V Z N F v t e R e Q 3 n E E k z m P c A P v v + v e O b K U 4 i K l W b 4 W g t o 6 q A 2 f t H J J 6 i U 2 L 3 p s J x F M h a C t y Z j I s K j w v / y x c A J s z c c + O L c H h D / V G g m L a 8 v 4 I U / J X 7 o c B Z v / + h d X H v 2 i k o e Z k b 5 Q / H x l t b u q 7 y 6 U i 2 P 6 5 d e U B a P n 0 3 L E z B D K J a L e P / D 9 z A 8 N I z X X 3 s L 3 / r 6 d x A J R 4 7 S h 4 w N W R C y A D S h s z 3 b B x w y + Z O b I Q S i o h C S C b v E X T 6 j m q / B H / G D B d 9 m V V 5 A Q 8 t o r d z T b 7 V A s T h x u 6 g p m n c c 4 0 l D F q m 9 0 7 7 5 f g n B d g K z D K f K S N x 5 6 7 5 q I 8 x e a e q Y l C 0 d r a g P w S E m V c o 4 i t B k I p b q i c 5 g k n e p i d S 1 K H y H M p i p D W z n M 8 h O e E Q j t l E P 7 K h w M 6 k K d j J Y / H A X E 9 M D y M q k B 0 X Y u T 9 T a g V g W S E Z V Q o z q V Z d N J 8 F r y E i V J U J l A X a D h i w / E L 7 i r J g o o 2 O g F E A w y K m u g i V 0 M d O 7 7 2 q O N q x t F 0 4 S Y X J d D T n v I D N o g + J I M P 5 J 3 t N t A M W Q r o s L A q S / M f G m 6 Q 1 G 0 u b S I m / K B J 8 t H j Y Z 2 I g a h 1 Z b 1 r z X N 2 r G p u k 9 x q M N 2 C 7 V Y V / Z B + J W B u m z w 6 9 P 1 g P 4 / L l G F 7 9 + Q c Y n A l h J D a l G p n I 5 Y t i 8 y u L x G R V X z G A X F U E o t I S p e V X t I 7 g d k R D r 4 u C 8 m N + v Y b h g a 5 V F U O i k n i d S C d p 5 T / 8 z T / h D / / t 7 6 n w u D o y 5 t C n W h m k E 1 m 0 t D w O N x u Y n p p B Q C w P o f w 6 o Y v j U 6 O 4 e P G C 2 p h 9 8 s k n 1 F 4 S I 3 V E Y 4 H M w n / i W B o H S i f Y l 6 C U F 3 1 R p S h k H f I 8 g V C a b a P l s a A I k E y T E A T 4 h A n w c L r P L e W j I H C N U + h + 8 i C A b 1 5 s q c f Y e o w b x T d e u w P L M O X G f b j 8 y h N 2 B K 8 P h A 0 p Y d F S 9 g j y z K C h y S H 1 3 u v i D 0 1 o o l F 3 D N z 0 B 3 F 5 e h P 5 8 g R 4 m u B 4 U b S U 0 L I D c e a 5 M B 0 6 p X p N t P 3 Y l w X L k C q b n c y I z 8 P U l l B A B G r J Q P O c b V m 5 2 e o X I W K m u T s C x + I 8 9 l F g h j o p m z O 5 R E H e x / K R T v Z H J j C N x n 0 R i F l R H q 5 w c v W O C I c s O i 4 Q J v T W m h 6 x Q m 3 c 2 x U K 6 7 c w m x Y R X x Y L N x N E w d x U N W A q Y 0 W s L j 9 e J f V 6 6 m o z d 3 t / U / m r s Z Q Q W P o o M l a M g B l a G W F f W m 1 6 b s Q j q p d I P / A a 6 v d b s O Z C i I o S U P e t P k T G j 0 f 0 d B r O H B w c o K X r G B v t 3 f d r 7 V p 4 s P Q A A 7 M p R f s c C k e Y Y g m N D b k P o b 8 q + C L X 3 X w g 4 0 5 f U 9 4 / e F 4 E 2 J Z t W 1 i U 9 I j y Y P R O F J t p e U U x y M v k E q h k e F 3 K 5 e 4 o H j e O 7 y 2 y + u F U g S I d c u d 9 / T b D J 6 P 2 z Y v d 6 l B 2 J N 3 O W c i t b 8 v q L K o 0 f O 5 l H Y e x Y 8 K b F p r R D R p B 3 x Y q M u o e E n v A y 9 a G s i R O Q E E t 9 k 5 t 0 X p R x 0 i i K c I R k z X B R U S f i S H 6 3 k g Y J 1 B 1 G d 0 2 x V G X R e l h x e / J n L W y t Y n m Q h g D F 5 1 q 4 F 6 s l / f h 9 4 n P p P X u 9 8 R E C J w T / I x d 8 Q 2 G u 0 6 Q c y 4 V 0 b j f R O i y f d N U J u w l Y Q g 1 r m d F u M L 7 c t 0 + t Y f F T d C Y Z 0 w F V R z s H m 5 i + 3 A F Y 5 O D 8 G t B B B 8 O o X l x D 7 H a O F o 7 P H r T i / C l 7 v O N Q x N m R d j A d H f h 1 e / J 5 1 8 K K O r H B d 8 W X 4 + L P D h t W y s W Z X p E A f 7 0 z Z 9 g J 7 e D P / / m n 6 s + 6 u 6 I p i m W w p 0 9 x L S g 1 p b 4 d 5 O u y a S E c v y d K e j 8 6 o Y l Q 8 i j d D 4 p a n o O l Q c G h p 7 o 9 d t P p X z U 0 J 8 X z G Z N x M q i 4 2 V w L H F s z a Z M o o z 9 7 E w C y U b i q N u P J R q C N V O Z U T s Q 0 N q x s L W 3 j T g 7 C 4 m W J h 1 y 2 j F 3 Y c 8 A r c j R 4 h e 3 w 5 0 m F A + K U A r V b F g 5 J V T 0 m b j f 5 R Y m J g J X D q s I i r + 3 b Q Q x H B E f i + F s e S 8 W 9 5 l C 6 5 T G l E X P c O / W 0 i 6 y 4 / 0 F y u v P y T u b K N S i Y l 2 6 Q s X K Z y c c z 7 0 y C j 2 1 t G o h 7 b r e b R G E 0 G o D V k N o b U R 8 C P k K J O V 5 / n 2 5 J h E q J e g p V Z 7 h 7 w g o r y 2 X P 8 T r b 7 y G c 5 c n x B + x V 3 M I G d X v O 5 j V E B j w M 1 X v y M I Q z H F j B P R w w 0 R E f L D m S h O L s Z j 4 Y h 6 k B z y Y r w c x I v S a z 2 k s C f X d F 8 9 S / K / o m I y f a P U n n r w K U + h y N B E V v 6 w t z 5 H r F l a R K + b h 1 4 N K G W 7 e 2 I I Z F x 9 n Q F M s h W A L Z 5 b R K G X Q e a z B c p j B 3 m g i I 3 q l U g n V a l W V e P S r w u 2 H / U o Y 0 e E Y f H n x v W X 8 a H v Y R v t z S / n 6 4 Z W 5 p t A 9 2 6 z S X H e s O d o t C o D 9 M 8 G / b X y 8 j Z G r K R j + O p w j Y / q j u x A d s N S C N T B u s P J 1 6 p R u r W w s 4 7 Q U I 1 j 3 E z Z E o J p R G F 7 j 6 J A A B / Z m 8 h T W 7 2 1 j 8 s r J N C e G M 4 o t s W J 6 Q P z A b l 9 C 1 R P D Z W 5 5 n 4 b Q V a t q h / X n r S B m C z U E 5 t i 3 3 B R L L I v r j L N f L B X x N 3 / 7 N / j r / 9 N f w 2 j V E Q p G s L 4 S w O w l n 6 K K f l m o 9 C l Y W 3 U a 6 v f r u B N N 4 J l 4 Q y 5 M t P m A L E T 5 f E c I 3 N A r O v 7 u 7 7 6 H l l d 8 s F A I L 7 3 0 g q J 2 3 A 9 y K 6 p a o 4 p I y B b u H F O B X H 0 w 6 M 8 p S i o g J d X L B h r + g i h W o e P Z Y R T y B V R r d b z 3 7 n t 4 5 W t f U f t S v / d 7 3 z 4 K a j 0 O Z X 1 P 1 c w 1 5 V q D M Y b h Z b X 0 E y j 6 G 8 w c + D y A n W H Z z J I 4 3 u T S A T d d / a L x H F D b G l u y o M Z 7 t V V / n B y H T f G t m B B 5 v N / 7 h x s B F X 0 8 j o W P l n D + G f s E P w c N X V 4 v F r H f f h O x V W 4 i V 4 7 h i b F e W u f A C Z 0 7 U C d U q P L v X u h C / f w d 6 r d V 9 K l m o A S z + C 2 x B v 6 h 7 h g w m 8 M u x 2 i r m q U Q s i i X y / j o w x u q k 9 E 3 v v E N Z G R B 1 + 4 2 8 J F 4 4 1 + 5 Z C g q 2 R S r S L f E O N A R 7 u Q J O n D q n b i w 6 w s i S C M h 3 N o T a 2 Z U 8 P T F L j X s B 7 2 p q 5 Q j f 0 R T x Y s / f / s X + M o r X 0 Y y n p Q r b K u e 4 v / 0 T z / E d 7 / 7 H a z V h / A M 2 z 2 7 k G u t o J H T s L 6 2 h Y X 5 B R E k q A M G k o k Y s g M D o i R K e P r 6 d X V 8 z o 1 3 5 / H y V 7 6 s g h i f F M 2 7 o s i v 2 o q s L + V z n w L 4 2 w 5 G q x i 1 e 3 6 y 0 b N v 4 g Y 3 7 b j H Q f p D e m U s W w h M n 0 W Y i J N j w U 3 H W E g W k t U t m 6 f F m E l F l J N L T e k u w W Y I 3 F 1 a Q h w 0 x H v 2 7 y o q e f w z 6 H 9 5 5 G / F W + s w k y N 9 N 1 0 Z K n c Q 9 i Z F U / Z y e Q e m + C n M 8 C g J v U t H L Z X Q y e w S Z k V w g 9 X x q 3 g Q H Q M k F m j O h T 5 6 m M 3 h w e r a O m Z n Z / D U 9 a c Q j U R Q u V f H O / 4 U v n 5 R x + b 9 F h I i k P S 3 T f G f D O 4 j Z b r 3 W d S 7 h 8 2 x x J 0 R x 5 B Y y v E 0 a 4 c O k R y 1 I 5 m n Q Z 1 k k h O f N i E 0 N B A S K 9 P E x x / e x O D w g D p I + m e v v o p v f / u b u P d w G Z f G w 6 o f Y D B o + 6 3 c 4 t g 9 2 E D p s I m 5 c 7 O 4 d u 0 q z o X O 4 c m v X M P 5 8 + f k X q K 4 e O G C S j V q o o B b H 9 / D h f M 8 K r S t g j d n B T N P t L R Y 5 8 5 m + Q m B + l W V a n y W I G 2 4 M t x f k z t Q A Y i o + A l i x P y d p v p n w 0 m B U k m V 8 n 3 p I K 7 6 k p t t 1 k I V V b i Y C z 0 i l m t + L 6 a i f F t L O 0 g N 2 R u 5 L a u i m p x Q 6 I J a E + y Z z h 4 Z D J k 7 f T K I m i V O v n d c l U T M z K V V u T n n x a G w B B e o I 1 S 0 K t w h c w I S b h g H J t q y i C N i x E m t e O 1 H E U 9 Z + 4 o + y X 8 1 7 M r f / S q T P y l 0 0 7 l v 1 j j x i B o u w L p o 4 p 9 r S X x z s q Z K I B K D 4 v c s i H 3 K e F A O b c F K V p V w d 1 4 q Y 2 K X t 6 f 8 U 2 g c N B A a 6 F q k x w k T U X 8 g r + l s n H P M h o a G M D Y 5 g v f f / U B o 2 v t i m X 4 f s X g U / / q D H + L h 0 g N R r B p 0 E b p 2 r I i m W c b N D x 7 g / I U Z Z F P D 9 i n 3 Q y E Z R / E Z h d K R R q r U L P m n o 4 x L s 0 + p w E a 9 X k d M f L y z g g G V H p + x 8 / 0 I S V e p + e c J r L F 6 F D S h f P q i q Q o H f x k 0 5 r v R R N Z 2 b Y u F J I V 0 o y a C N Z p d U T + P z Y 2 I f + V Y w z Z i n h E E k V T l 8 3 w V y / b F J e 9 k V t h w y t R H O p F J W j s K w 3 K u l 9 I w 8 M E T 7 d O B S X W E 6 H H w u l T 4 1 1 n h x 6 C z L F / + x K g i q 6 A 9 b Y / 4 b j N q k b E 6 l 9 9 Z I k H w 7 N 2 a W I p v j F X h Y 1 d e e R 2 F K X Q + i K q r M W h D / C k H p H n s D 0 i h b X l O h t D 1 3 M n H i K K x Z S d C u 6 K F D u L i g 3 3 1 a 1 / F X / 8 3 f 6 V S n m r V O v 7 d n / 8 p / u L f / w U u X r y I j z 6 + j b d + 9 j H m 7 6 9 A 1 4 W S B u z r V + A w y H j k H z C 3 U q y q k A R z 3 4 t Y Y 0 x R P Z U k + 9 4 H K m m W c 9 M U Y 8 1 W e J z e 4 0 E 6 / s 4 o e H X D U P m V D k 7 4 U N S C n x c L x Y M C b m 5 3 H X p u e L 4 4 3 Z 3 Q I 8 g N N R c M R f P c 0 a 6 z o f t 8 d 6 q M A + 4 9 H D S 3 h f a c V E R m y x I r Z Y f Z G Q G K B 0 8 O b H P X R L D T 9 + I 4 l n c 1 z A 7 3 X 3 R 9 I W / / 4 L 1 5 5 a / x k 9 g N i m l M y 7 E I L r k y s B 0 w m d c T Y r y w q d K q u G f n b Y v i E X v l M x J Y 3 5 4 X S p r E 9 N h 5 e E w f f M f S b f K r J p J T H h E A + 4 w n t g i D L K 7 7 5 Q C u y n W z U p v p Q 9 G p g K L m I 6 7 G p 6 q H B 7 M 3 + o D 0 U 2 0 7 y P u U I 1 v q s a Q 2 L j N x 8 v l O l 1 o K F 0 E l c l j c Q 9 V k V 2 A / B p K D Y s 2 z 7 m l U n a o C 3 I 8 S G G Y T Z X N H p Y R Z V b G 0 e h U H e 4 c Y n x h X F o + b 1 s 5 J G 6 T K f J v j u a A N s a Q B 8 Q e p 9 H o E 6 v M k T K f h u Y k W 0 p 2 s c 1 a B r t / Y E a + g g Y v P n b N T S s 7 q O h 2 h O x P s G M q K 2 T c W g 3 j l X F d w V Y C A 4 9 Z 5 a r k R x k Q 8 j Z U P N n H u + W 6 p C T U a / Q 0 3 u G l c j A f s z e E + K G 2 3 k R j t X s O j s D W / g 7 E L v Z 1 Y 1 T Z C k E W D n Q c 6 a D 4 U 5 X D R V g 4 V W V D M g i D 8 i K F U O 8 C H 7 9 z D l S f P Y 2 B w Q K z W u L y R / N F 9 7 X K / 9 / f 8 G M 4 s g M V 4 M Z / t w z E I k d K m 7 O z t O f p h X W y V v e q Y G m L 9 9 j Y m n + h f q O k E M r z F s N D I b q C J 7 Z 6 j W h r 5 Q l 4 J T q 4 i l k y U w c 5 y D c 8 + 8 3 T P B u 8 J d C 7 E z A v 1 T 3 i F e u 9 B S K D 4 w B G U z E 2 x p G G Y Z Q 1 W r A y z E s a 9 O / O o 1 W r y V c G z z z 5 n H 1 U j g k U r R p r p F e r o B j P / y 7 u V X o G i 8 8 v M 4 8 8 z 6 G t 8 8 3 w d i z f Z t 8 A O m b r B B c Z 8 s b P D f m 5 L q N 7 i 4 R q u f O n C i V B v U d 8 W r d o b 3 T M P w x g Y H e p Z U O x f 4 Z w I 4 o b J b k g d p 7 Y f 5 j 9 Y w o X n e q O E x 0 F 3 y s m Q P g 6 D Y X M X z 3 e f J U U w W E C N b n n E / 9 B D + M 9 / + w O 8 8 p 3 n k c 4 k k R D L Q F r J v g m O 4 6 0 f s J k M U 6 4 O 4 B c N w W 0 H W p S i v o m Q L / 6 Y b Q g b z T K 3 C / p r N + W L H g o d T V c Q 9 4 2 o I l K m 9 b C B C y u G F x Y X k c 1 m 8 L 3 v f w / f / M P n s f h g H S 8 8 9 V W k k o + I 0 H W G t 7 W l I z D m h 2 4 1 U D H o N 2 q q 4 D S q D 6 s 0 I v a 3 J y i w O y U v G s 0 q 4 t 6 a C o I Y h o H D w 7 z q q s X P X 1 t b V w c E U N i Y e h X T o r 1 B C R 5 + 9 n k H L e x M U k e 2 s 3 l 7 A m K G G a B g 5 I + p N Y 8 7 u 7 a 1 a 8 A U K 7 L X P l T H p 5 i i f 5 i 3 5 Q Y X E V N x G l a 3 9 L v V a O J B b v i o x x t B K 1 F k s u 6 x c L t V s F Q p O v v r 9 c P O Z l 4 s V U G E T h a 2 S P P m w j a S r J L t P H 1 v Z R / x k T 5 J a R 2 U 8 3 K N r u N u 9 B W h V B n x h W S h M g i R F / r l 8 R d V k K T Z q m N j a R 9 j M 1 m V P 8 e N 3 c L t K j 4 W 6 x L f q S A k j r 2 x q 6 M S 3 x Y h a o n v 1 V I B E t I x N j 5 x D m 8 4 D Z V K R Q U 6 A g G h l s z 0 P l b 7 V V w p I V c u 4 o e v / g s O 9 w o Y n I i r 5 G H 6 Y y R c P B X x 9 s 0 7 u H b t G u b m 5 m T c E 4 h H U h g a F O X l D E g f 8 D O t f Q u V r F B I G c O g J o I v 1 8 0 s f L 8 m 9 x k K o m H k R C E H Y Z L e y m W x q D s d 9 a t I Y C K R U H 7 W 6 O i I i g K a G 0 L n U 4 P w C k 0 s r B T x v d f / M + Y 3 F 3 6 7 k 2 M / L Z b z f l V M d p z m E K T D F C a e + K 6 1 4 k e L W K X m c E I 6 c 8 I F r j + 0 y z N 8 G f G 9 5 G + s r e L z 2 X 9 k 2 7 A 7 z j q g / 9 E w y + q c V x 5 q v P T + J p 5 9 6 m S F K Y W p J d T T t c + r s g n E x B 1 Z A A c r N z c Q 5 I T 6 h z F 2 W S Y / G o Q / q K m o I S + V P d w Z + u a Z u P M f L a C w W 1 R N b I 4 v L F / Y 2 / N 5 V q o i o s A e E y X l L z E A w N J / e A z k i r s Y G E s h O 5 B G + Y M g X t 3 W 8 O o v / h n 7 B / t 4 b + E 2 F v M h z P j 8 w K D t 7 I e 1 p J 2 N I O B u F N O V + I + 5 I m 4 U j U 1 U C z r e f O M t J V T 0 U f w y r g S p N L N U C L Y 8 f u v 9 n + O 7 v / d d 3 L 7 x E M 9 d f 0 k l J 9 t h d x m 7 l v j N t 2 5 h a H g I 2 U x G Z Z D T M j 1 K m B S E o X P 7 g O / j 9 / V m Q 9 g N U 4 V S i k I g r d s o a i J c D X U G r w O n C Q v B b A p f 0 Y / U 5 Y T Q a R M / f f d V n L s w h T / 6 w z / s 3 n W / U y 8 + z 3 h 7 O a S O E W W Z R j 8 w 2 q c l P C r p k / 4 A 9 2 O Y u s S f 9 W X 7 J M P A Z d v 8 b y / s I Z 7 p a l 5 t 2 L Y 0 z I 5 2 Q 5 0 d 1 a E M 5 6 7 b v l O 9 0 4 z G D X e X J W L l z j r u f z z f 6 V l u P 7 a / d o i Z 6 x N q I 1 L r Q x O J Y E Q E X D g 9 m 5 p c e e m S 0 M J z I p g e 6 P t C V x Z 5 7 I w s w C X 9 h B M d E K 3 M 0 h L H y Q 8 w a Z e k T b Q 4 a 3 6 2 1 v Z R u B P G m z v 3 1 U L 9 v / + 3 3 8 X / 4 z 9 8 B / + 3 v / 4 D G J t v w T 8 h i 1 j o F 3 0 n + x A H G 8 y g r 5 q H K O n s / N p F 2 d h G s V T A v / z 4 H 9 X m 6 W G u t / k l 2 T I V G J E c S y L d o W 7 8 7 H q 9 A X 8 r i 8 P 8 I X 7 8 k 5 / i + / / l H 1 V z l x s 3 b v X 0 4 z s O H n D f 6 a i t o J S W C 8 7 + 2 H G Q 4 U w m u Z + 1 j Y P a L g 6 q J g p 1 t k d g g a p X B X m K h / u I X A l h e f s O f v z T V / F H f / I H + O p X v q 5 a q R 1 Z K C a U / i 6 C m 6 x s / s L 9 o g 8 3 g p h M 9 U a 7 l G L r 3 D p / Z r 6 Y N u g e f I 9 q j J g Z O U Y h Z e C j k U 5 A u v N 6 J + 2 H t M w 5 3 K 2 f l X R j + c a q O n W e 5 S Y + c Z b 5 X t w s V A c g O 4 J H K 1 o j J e z 8 / g h Q E b D N W E w U A I X S i s b h b 4 i C E O t H K 8 A F w 4 X K D W m e V L 9 6 k M E Q u 0 F R o f J v 4 h z e f n 8 Z d 2 X N / 5 t v X M G z 5 5 J o e g / E d R E r J p a I + z j x d B i R U B g B b 0 w 5 8 w 5 o o Y y D N i L R J K y c X L x c y 9 b D b b S 8 O l 7 9 0 V v 4 w 9 / / U / X Z Q 4 O D P Q E E 1 k a 1 1 n S V H s V 7 3 8 3 t q d M A z 5 + f w w / / 5 U f I 5 w u q 9 m l q a l I 9 x v d g O t f I y L D 6 + Q h y / a y 6 Z f C p E T 0 Q R h F W f 2 d W e D N S O M p L J A q t N b V N o L H 2 w o W D m i k 6 a U c J n J d p Y Z q O R N C m 0 z y 4 r i Q M I Z E I Y u d g A 2 / 9 7 A O x p L + n 0 q G 4 V 0 f 6 2 y u 2 v 2 N g a l C H S e C 9 t e B R 6 z I m q l Z z d l S L W L m x A U P 8 D L M o V O W Y f 0 Q 4 J + e 5 U W r y T F x 5 r 9 2 T W n J 7 e Q / b i z t Y v r V y o j m i A y 6 I 3 Z U 9 z D 4 l v o E 7 w i F g V r V b g w b E Q j F p l 7 U 4 x o H 4 W 4 / Q z G 4 M T Q / A j M o y z / q O 6 C S j X A 5 4 w P O 5 g a Y K O v C U w W K x j A / e n E f C T O G V 5 y 7 j X / 7 l h 8 o C s c y E 1 c X B Q A h j 4 6 N K 6 N 3 7 T U T j Q V 1 Z x M h Q D G V r R x 3 l Q w U w c n F I B Q 3 + 8 A / + R C h a V l G q X 7 z 7 v r J Y b j A b 3 d g X p 3 / z E D l x / F O J p A q F / + m f / j F e e v F 5 J J N J R e 3 8 m h 9 / 9 7 f f w + 3 b d 1 C t V Z V 1 4 x Z c p S q S J N d V T q y i H F 4 D D + l r 7 b Z U s W I 9 n U P E K S h z g T 4 v q 3 n d K D V a S A Y m 1 E n v n r Y m 9 L 3 b k E U 3 R F E d s k z I h 4 H U q M x t W 5 X k 5 3 I 5 o c 3 i Y o h w q i g f h 7 o 7 f b 9 7 4 G H Z C e G 6 L A 9 q b h S R n u 1 q R 4 b W m e L C 5 i x O L 4 l e e L C / c o D 0 1 G A P L a Z w M u u A Y B Y 7 k 1 9 Z w c m j p e 7 + 4 r 4 6 y c 8 B h Y e B B G 7 y O s J D z X l c k I 6 D 1 t J 9 E o c b t X I d k f h j M q N 5 e X 1 e b p V F K G N e V N t r i G F M 7 a P o F w / Q K G h Y m Z f r T I z i w w 8 / x p e + + x R C G V M J t 0 f 5 R w b + 1 / / v P + E / / I e / R j o i v p p Y z u a a j N u x D r T M j Y t w 7 4 e Q a 9 h f y 6 P u L a O + 3 c S l F y + g U C j g H 7 7 / T / i 3 f / Y n N G s I h p L w 7 u u o h M t 4 4 8 2 3 8 I 2 v f Q 2 H Z h T T Q s k 5 r l R 2 7 J l T 2 M 4 j K d a g 1 M q r s H W M a V u y q M v Z b n c l 7 h k x a s k A R l K b V H O j 0 r 4 e P d Q K z E i h j + s 2 e s e h + n S w j 6 L 8 l 8 / b m S B F d U B C H N m s K A w + 8 L s s T M T 8 v o Y P h O 6 9 v R z E 5 v Z m 5 1 E b F C Y i e L G f M N n I H R S U M D F h W O Z P Y a f U 5 X J M w z F 2 Z a C 5 h m R E 6 f e 4 w U U x e W l c T S x / 5 t f j h I m w O o e 0 M U z P n h W 6 V Z O 5 Y h b D m l i e Q x X + F s f l V P D 0 + r 6 Q a 6 w t N O B p a q j j A K 2 L e w j c H 0 F l x 8 J 0 b E p 1 F f r 9 P / 8 2 c v N 1 l c l B W q e o l a j e v / r r P 8 O / / u h H q B k 1 V U p x X J g I 9 0 H b u U I O r 7 7 7 Y 5 X O E + 1 U I T N a 9 k d / + l 1 8 X 4 T q n 3 / w r 6 i W 5 V 6 y B t 5 4 9 U 1 8 7 Z W v w v Q n k e X p + T J O h C Z K i t W 6 2 X N p d Z I I A y + p I f E D m U i S 7 h 2 A l A g R w e B D r V D H / r b L k X o E l g 4 1 l Z F y m j A x B 5 J g 0 5 v S H T u a y / u g V X 7 v v f e P y j 7 s Z / 2 O g 3 3 s H B x m 7 P N 3 T + A R 6 5 v 1 V Q R z 4 J y B H U 7 0 T q Q 2 0 n 2 D g V P q m H i w w S e B U 7 t D 2 S N 9 5 W H W 7 J 9 O 7 c t w P 3 M T 2 Y S G L b v 6 g Z v G / c B D C L Q L F V j B p k q B 4 r 7 R 7 l g E 5 6 5 M Y e T a M F L i A 2 k 1 P 6 a e T 6 O C b Z W W p K 2 y 8 S X P r 2 p i f G g C G x u b C M z 2 B n x I D w v F g l B q + 3 o o T L q u 4 1 v f / p a i b 6 W 8 n X v I 5 v 2 k f / / m L / 4 S 3 / j W t 9 V j P D z g 6 Z e + i n g s j g f b X t V G + y y Y v 7 E k o + F V A h T T 7 M 1 l h t i 9 + w n V Z j k r 9 1 Y V H 0 q v 6 b j 7 7 j z K e x Z 0 h u x c I I N m G t m j w P K c I 3 j E V s s 9 c m / q n / / 5 h / j 2 d 7 6 l q C j x O x k 2 P 4 6 n x l q 4 O q K r 4 M S w K M / d 2 w + R Y U Q u 3 t E n l L d T B U o c Y K H Z s Q H b o X V o X s A 1 v g 6 M n N g P n 3 n C Q l W t L V U B y z T M A N j o o 8 + L X W C r r 4 Z Q U H d p R V l 8 N h Y W 8 j 0 o U N x I Z a Y 6 8 w S 3 b 9 4 7 c b I 5 Y V J w j h X U M V P e o 1 v i t A s / F X v n b b M n e w J x 8 b G c M i D u + g d G N d Q 8 u / Z i F a E z h I 7 F / G P i i x m Y S E 4 j X 8 m r / R h / N Y x C M 4 + W 3 s L r P 3 0 D H 9 2 4 g c W l R R U w + O l P X l W Z 3 f R 9 G I 0 c H B 9 Q o f 1 o J y D x 7 m o Q o 9 E K / u Z 7 P 8 T q g 1 V c e 2 I W 8 I s l 8 1 u I M Q D z C C V H M M o X C P m R i g s d Z 8 B E N X X v Q K Z J B X F 8 b V X 8 y E P a 2 C g z K E r I K 6 x k d 2 U H s V R M s Q 5 / 7 x A d o X x Y P g o u W T J u T t Z / c C i o W A m P t k r J g m r U m 2 J N P X Y 4 / Y s g U F s l u 5 I z V / M J R w a u X U k o Y a q t m v D E f T D n d V X s d h I e b B R 9 2 F l Y w a D 4 U A 5 L o z 9 t i q k v r B 1 i a z 2 H v X W h L L K g o s k Y N u 9 t I T L I 8 D k F a U c J E g s C 2 U G W z n 1 L 7 A y P j X k U j E 0 R l v M B N O + K Z R C B W B f t O J q w 1 D n B k d a w U K I W I v q I U g T J a B t p o U C + D j 1 q 7 D T h 6 x x y z Q 3 j 6 q E s u o R Q z E 5 0 R l 9 q q l J z Z r c z y 5 2 h b p Z t 7 J c b s m D s B d n U i 9 B D p D X 0 n k z V w 7 z p K + J g u Y b 1 2 7 v q d I 2 3 3 / + F C A l P 4 Q h i f m 0 e v / j 5 u 2 J t v o 5 n n 3 8 G E + P j i i K G E z G h Z 3 6 1 8 V 0 y d o Q K x t W J G Z V C F a + v x f H N C y 2 1 C O d m x j E u f t t r 7 7 y O 5 M A k J g e D e P D R A g Z G T 8 + 4 o F 9 K q 5 b I s B 8 H Z 6 o r f e w Q R W r Y X K F S 6 g h Z 9 8 / q x 3 K + i T g P C p B f 3 O y b F I 5 J w x 6 h d j y Q Y v 3 B p l x T Q v X d P 3 q e j H t z o a k y L r b m d 1 X m O 0 t B v H v H d 9 9 + h 7 F w Y A / s 0 x N N 8 Y f s Q Y z O + N B Y N h C 4 7 N J s x z A W N x G P B 9 V r C J 4 0 n k i J p Q q L x p o J I n v F x P B T X g x P D 2 N v d w e N l g y 0 0 L P 7 u 8 L J R b O z r I L h 5 J b u l + / 8 n P Z R A 8 z j 4 O Y y U 6 P 8 U 5 3 r k Z V S n 2 9 h 1 G O n N V k i S N X w F n y l M M r + V R j + G j z i 1 L W X Z Y Z p Z Q W h E Z 5 s w i c D B 9 U c d t J h L H 6 4 g u a d B g 7 F D 8 s P R V T P v X u 7 P r U I + Y / X 5 x y x y W R W P V P A 3 c 1 h t d h 4 v A 7 P g Y p 7 Z N H P j c B K t H D j 4 U 1 8 6 6 t f V 3 3 4 D H m v 5 5 9 / F n / 1 X / + F C h / 7 f X 5 F 7 / h 1 7 c I l V G v 2 m b d 6 a 1 z 5 g v f 3 N F U f F o X d t Y k H R 7 A 9 2 M c r N + T 1 k 5 g b Y 0 2 W h S Y P j b A N w g k c b O V U W U x M F B j h F i Z i s W E r R 1 / m 9 O U d V w d N c K t D f U O 1 6 c F a X u Z p Q V j E n L 2 / R 9 D 3 v f X G X R W S a Y m i 4 z 4 U p S Z 4 I a g 2 x y d G x t B o t 9 C W O d e m Z U z 7 V e z + r q J f R a / J B v x + W V J 9 j Y Y 9 y O b a k g p v L 9 9 c x W w n P 5 A n 8 9 V c R X 7 x / B T 8 w 7 J w Z L U y m 4 F g h 6 K N U h 3 T g + z p J 9 Z Q L V 0 u U P s 6 2 D O 9 Z Z V E c 9 t 7 X F Z V t K D r q J o H P 5 / H 4 N O X k A n b 0 s J O t Q 2 Q q t l g E 5 i 4 d 1 y F w t 0 H E b j x 0 e v 3 8 M w r V 1 Q e G h e J 4 + g T B W N F L K m m T t n Y L m 8 j b o j A J N d F I I X O y C L x t 2 M i I B G 5 X h F c y 6 9 q j D 5 8 c w E v v v g i A v t B 1 Z S S i 0 v l B n Y 2 T r k H 5 1 j D 4 2 C G C O W W j S J f E 7 r 3 D b F Q D h q 6 W M T D k C g E P x Z u L u H 8 9 b m + H W 1 5 Y s j H B 8 B z p z T f 3 T v w I J 2 R O f D 6 V M j 8 K J 3 r 2 C U t H n h x b q C j h V x o i U X X R B A d a 8 Q j h P w T Q n + F G m 7 x g G + Z i x t b A X z z f E O x k H x r D a / e y G K 8 d B / N Q J 3 D 8 c X B Q f U k W f a m P N h r a 9 h c L a K 0 V M f d u w X k i g Y e v r e s f K d E x U A x J w u 5 2 D g S p q Z V 6 R E m f y O K c p q h W 7 E u I k y L H 9 m 1 U M H g n t A X l h 9 4 c V j K 4 q C U Q a H G + i B b s E g J T f G J T H H 6 W Q j o F i Z C N 4 0 j Y b L a f C Y b Y 1 J w n I 6 0 Q m / a N V G z x 1 a L C 9 6 2 0 L 5 i D Z Y 4 4 z 2 b o I K Y Z 1 Y E X c d a p Y C U 0 B t P r S W / G / I 8 n z r g g J n c L E 8 h D Q p 7 0 6 p Q 8 O m n n 8 Y 7 7 / w C t X Q V b X H O 6 + t 1 O 9 G W b y 1 f p f Y 2 W h t d Q X H D 8 d F Y Q v N y u I r y f k 6 1 + K I l 5 m c F B m 2 l M D y b Q V 0 c l K o s Y g f 7 G w c o b V b U m V p e c X q c 0 w s J Z 1 u O A n S v I E z A K z 7 i S h N F 7 x r K r W 6 t l h t z W X k R X 3 d c p m T u K U x 7 Z S / 0 H V 0 J E 1 G o e X F + 0 M B G J z j x s 4 U Q 3 l g M 4 I O V i 4 g n s 2 h O v Y x w O / L F E q i P N / 0 q H c k N h q + z + 3 W M T y e R m A v j 6 t U U M k k N 5 5 6 b w 7 t 7 A a w u 3 M G 1 b 5 4 T P 8 S v c t / K x v 7 R K f E O A q 2 4 6 j j k 6 F I e R 8 l F S E F i E S A X 7 Y R w 8 s F E C W O x u D y P 9 o p V t s L V 1 7 i Q A 9 D 6 + H D X v n y 5 8 z 7 s 9 7 C l + q y H x Z 9 h O 2 g e / M Y v l h / Q H 7 w h 9 9 Y P P K 2 E D n R g P C A S S u 4 v i 7 1 z o c z f q 1 Q H k Y 0 2 5 G r y 8 F Z N l d x q W g 2 h M 2 V R A u K v m X 4 R L v v 0 D m J f H 8 Q z z z y D 7 3 / v v w i N 0 x G e 7 B 3 P h G 9 Y f R a z 0 4 m y b v c g J E i v 6 A / W x I c K T P h R F b + s P d n G / t I B A l b y y H p S w b C / 3 w h P H 1 x s q P c a G M s i 4 A 8 J J T b x 5 H D j 6 P R C g o L K v a o 3 1 o L 4 8 o y u y u Z D Q s f j / l E E t W 5 2 h B u k e N w Q b j T Z D F R o s y g s f q d v 1 l p v 2 S c f p r p b A i V 5 / t K B p l i H g y Z b a 3 V w U M i h W m h 8 s Q S K Y F c c C l V P 3 w x H d b r g k Q F O r N / C U 9 9 8 Q p Z v F J U 2 z / K t i s b u D b k S O k / p E z X p c H k K 6 f 7 G o S z 4 D C K y 6 G m N G A B g d j b 3 k B i c Y J W u t j q A 1 t R B T w k 1 + 5 A 7 I H V a u c n i P X t x M m S u t 8 u q P J 7 g + z j I 6 L 3 X x Q j V + t q i W F l Z 9 J 3 F x 4 1 Y B j t k v a q + 7 K S 7 Y 0 H x Q 9 Z j 8 J r i E 0 x U 7 c y O l g b / V g Z D p Y b c C / P 8 5 P 2 s T c z n C p g e O o D p 9 0 H z 2 8 3 2 j 0 N F M D k M n e G N + 3 v r s y Z T J s J J e 5 F n 4 + P q p M n B c w O q K S d r t A 5 2 D h H c S C o a y 3 2 0 w J w o H K Z N y Z j e 5 9 G i E Z 9 q u r N 3 p 2 t 5 F m 4 u C t O Q e W h 7 U G 1 5 Y H Q E k y c 2 s t l M P 8 S E S u p i 3 J l R r z b Z 2 + L / y P e t w i 4 w 6 s X b Q k l J N 3 f F U v 3 4 Y U i d v r m U 0 0 T Y X e v G h a C w h A s D M 1 8 s g e J p i c 9 O N N V c v y o m m z v j h H / s 5 D D U y 0 1 c / e q l z m / 0 d y Z h m K R n J w W q F S n I Y u 9 S Q I L N N Q m l 9 c Q 0 O O F u z R J a s M i e d 8 L x p w s 4 L G Z l w X Y E x i j Y T f 1 d q F Z Y 2 i 6 C 4 E m K r 5 W U d 5 F F L 4 J 5 H N l x D x Y + X F K f 9 + A X D 6 H H c 4 i O a B g d O 1 l H x f Q 7 j w g F n X a 2 V 9 N H c / K e b B V d g 2 8 t j o Q 2 g d r o u i g J r 4 r M 7 T f t 8 P n 5 T B I h p D E Y T + D Z L 1 / B g 4 U H a N R c J e Y u q G T j P t t j D L y Y R b m D N R 3 1 v Q Y G L w T U w e D c c t h t 7 W F g J I v 5 g 0 X c f z C v 6 q 6 4 0 U a f S 9 8 2 c M 1 v W 5 P w d A h F v Y S m W J L c z Y L c g A f L 4 h M R + 3 k d z U I b y + L 7 H o e + L X M n Q 8 3 3 a 6 3 o q F i H W L 9 r J / K S 3 p X v V 7 C e u Y T X l 0 T B y B N f X w q q s 6 E f h b F 4 A 9 W F n + B 5 s f L t 6 f Y X I 2 z u w O e z k E m t 4 M p A R O 1 J 8 d R E b u i p n t q O 8 y r g 8 Z E D E w z Z u r W R + C 2 + q C r R I N K B K U R Y T 2 M m 0 T I z S I d O 5 v s 1 S u I X h E J o t H l g g L x X k 3 x c F t R A S a y L a L 1 8 B j P y M c 4 p j M w F O w 4 2 F K l 6 Y 0 g E + R y v C s O H P B n 5 3 u 2 4 R N z f 9 Y O n p 2 5 t r y B 7 2 X 6 f g 3 I a A 1 W x J t m T v q N I k O p 8 S 1 / F O c m d 8 O e j q G Y 3 V e + L h l + o m V i i m B Y H G 3 j y z F 4 2 + + S 9 Z B J M x R K t v b K M 0 Z F e K + S A C 5 i 9 K P z y + c 3 F l q p 9 4 r l N x k 4 b B 5 U D E W C Z j + w I 9 J S F Y F S u U S x L W y g X o 3 i D I l g t X x C x t F 9 Z a t J a + m q O H 5 g d y U B L i o 3 O + B H L R D E k P 0 + J o k m K Y v A 1 L C Q N E z t F m b N D s c T i n / K Y 1 8 C k j K G 8 X L 1 f S n h D K K g C K v V q C L E J e a + B A B a F 1 t G H a p p C C c / Q / a s s 1 v y r V 2 N o B 0 2 x 2 o z k f o H g l 8 V J e 8 G K U E b 8 O D e 0 D d z 3 c Y N l E f 1 A f 4 i C x P 7 h S k A E N F i p T u D g O D Y X 7 c w I j 3 B t b z G C t l 8 s V a c x p e G p I u L n p u r p h Y G E 0 T T U I W g E P 5 M N M H k w N o X K j U x t D f E h s R / T X S G b T I n G F H + w H 3 x p h q v F b 3 D 5 A R y M + s y + L C g u X A 3 B z Z j a M G U g p G Y c q B P i H T C 7 m q t n f N w + P 6 s f A u P i 6 1 0 U v 4 e H v H F I Z Z i Y b V G T 7 + N P j G J 4 2 s 5 s W D 6 w x z u Z i a t N 8 a e / 8 S T S Z h q Z c V s x 3 H r 7 L v S q P U d s I 0 C Y J f s H p n O F I i E s f r y i / F D / S E A 1 j u E 5 z S P j b Q T n A i i N h Y + O H S L Y p S r f W p X L 9 y J q R p G d t O f S O c W S 4 f 1 P g p b w z W w 6 q + q z v l A C 5 R P t y F V D B 5 w + A Q 9 w y 4 k G D 1 7 q O v R G y 1 S l F K f B E S Q H p k w A 8 + z 6 I T W Y E i d X B N Q n P k G y q h Y g 0 W g F s H s 4 h 6 l k / 0 C C G 9 F U + C g 7 g + D i 5 i H a b m y u V T F + f r S T 8 W w L l N + n q f o s v b P w + k H f M + F d 6 V r F w N I w N L E S b H B J / y x 8 K X K 0 c J 2 0 H g d N n W f Q 1 q B p v Q J L P 5 P t 0 h w o N 0 s s g r I O I o P 0 i 6 L H 2 N j V Y T Y J b S k r 5 g x v 6 F I Q x r p Q Q R m / x N U n 5 Y 3 E y t X F y s k Y 7 l V 5 O F q v E j z 3 D K u p 6 W f a A a P A d E D l a d K i 7 d 2 6 r R 5 z w E M D C D Y B D X X 6 a h T k P W 9 t s Z j z 9 P E 6 D e x 8 5 Q j 6 F 0 q g Q o G K a l 9 M f 4 C C l Y w e K k e T k 6 i K + w S k e w 5 o z V r t o m p o W b b W l B A 6 o L N q i O N s + i o I h z Z U w M C N Z q W F r N D G q m e d o Y j O o / L + + 9 T o H l w c P I M a l K c k s i e p p A P W e n E y c 2 v 2 R n H Q F 0 F c F n 5 A E 6 r k s x u g r J y S k a 7 z N P l Z 0 e a y o P L L J t b e r U K / u K U 2 o w M u q 8 k a r c Z 8 A 6 1 V 8 U 0 a c i e l k j o 1 8 G / + 0 9 9 j Z W X l K I e N Y O y y 0 a q p O q n W g Y 7 7 7 8 + r M W x 3 S k c a w q 1 5 U J m n c 8 i C G 8 9 M + L G S Z N i + i 9 C 0 U L L V J q Z T 4 n M F v C r N y B S Z G 4 p a q v U z N 4 X d o 0 j 3 k x n 6 y i K 6 t h I u P H 0 e 4 p 4 p n 4 7 l H h 5 D Q 0 K f U n 0 x H K T k P d l V l 2 U 5 n x Q 8 y c T R K 1 8 o g U q G d R X N I b j f w p A z j 5 l R v x c s 7 M z v Y / a 6 n a 1 M c H O z 3 s 6 h A e b h C Q + H j k a 5 j Y W 7 D 5 C / 9 Q C V Q g l m X h a M t w 2 j Y a C x V Y N u V m G J p V i b 7 1 a t O k E H b z u E y Y F 9 s T i 0 l I / H y o 1 u R s U + T 4 I 7 B p Y a j M Z N z F y 1 T 0 0 k m C p k o q 6 O M + U x p J x h q 9 I r v L Q E z f E 9 F R r X 2 z V x 4 k 1 c e n l E C G 1 Y C Q D v 1 Y 3 Q h R A q i T L + 7 m / + H m / / / G 1 8 7 3 v f x 9 e v v 4 J n B p 6 B Z 8 c + l I A g h W r 7 W p j / x Q L u y f h c f v 6 C 2 k z m P i 9 p V E i s J 6 N w D C 7 v 1 L p K h i B 1 v j Q Y Q 0 0 E Y v G w G + g I z g X R W G i o Y 2 + 4 2 H 1 i 6 P Q D U k g v U i E L 6 7 c 2 s X s g n y v X I K w U z T 1 f J 5 D T B c 8 D r n u L W B K L p K i n 6 A A W Y T J 0 T n b B 8 4 V 5 K j w F a j B 2 t r l x g w e J b x b t E y 0 / f a Z E + 9 O 9 7 D e J p 2 Y X R I v z u u 3 k 0 r h n S i x N Q P W L a 4 v j + n B 5 E V d e Z D t e m 7 q s F Q 0 M J O z M B B a V b W 5 P Y H x I B E U W S S g / i F r a 3 r T l P 2 X 1 h F 4 w r M 5 F 6 T F k 8 s W p j o r F q F h 7 q r y c I V d N F l z C N 6 1 e 8 z g U T L v 5 Z c p n p w W 8 v + b H 8 1 P d K O P a g 1 2 M J A Y R G O 1 9 L 2 a 1 B 8 Q 9 p 6 X 4 Q F 7 z n O s 1 y h K P N p X V 9 I k A s Y q V / k k j x O N O A y J K h v h K J 7 t F 0 S r V i w 2 7 r 4 Y s 2 u B V Q 2 W N E 8 z u b r M u q V h B q 9 r C w O T J Y r 7 j Y E Z F u W U h E b I V R Y n J w C I 8 Q Z 8 J / a E O b 8 I H s 2 z Y e 1 P y H 6 O D / n N + 1 V M v 1 K c B J t E y Z R a E z 3 l N C 7 c P g u p Q v h Z 9 R J n y 0 U 6 z n P v v P s R l m W O z L A p S L D y z W 4 7 j x w 9 s G v h J 8 M y E r q r C v 1 A C 9 c z c Q + S r c Q z E u y F u O t 2 b h 1 M q z e X p 4 b p q D l k V 5 R l g + L U h g p a Q i d a p u R t o D h f A A 5 + D + Q F Y m Y r K c y N n d y w Q D + g N i 4 N a b x + K N b K p Z M I 3 I R p M N C d 2 x K 8 x V I Z 0 S h b g W c C M i 8 H r b C D i R d w 3 p r Q 8 D 3 j j p q N R M d A M + F V Z 9 q N Q 4 Q a m 8 K j d O / O 4 + P z 5 I y F 1 o I R V 3 o K R S K Y y c d P Y i T q 6 U a v X 1 A F o E W 8 C A + P d d g B 0 8 O 0 W a v Y B A 5 V 6 E X v l B O a G T i 5 U N / R d 8 f e G f a o h y g Q X v l B K b V Q 7 t a C S o G X 1 Z X k 8 j s 2 v m C / J f a 2 o q 4 H o g Q h J N m S q f S s 3 5 g 9 8 P c e f t v I t B N L 2 f T I Y U W n U E J S x N D 0 V U T I e U U T D K v / y k + A r 5 7 5 g F u q 5 c w / E i P R e N z M D f N Y Q N m 8 v I 3 p u D u m G j o C T t S B z Q m t T M t n 0 X h a A U E R 1 m r t o P Z Z J 0 2 + y j + b 0 q L 9 z A 5 f f V f p O X R P n e w w H M i k + m a A Q e 3 + L W L H E w P F v z g K e P s E z b B 1 Q q L h W 2 L t B T / Y e S n A a 5 m + u 4 c J 1 U R r m u r J A D K x Q k Z j y Z t E 6 + 9 E 9 3 l o S e y u i U I I m M s N p 1 d M u E e h / H y t C I W e S P r X f w 7 A 0 r Z f T L 4 M h a x 6 x w 7 0 o U + Y i k P b D E l 8 0 e O V s V i G / k E N y O q U a j r J R j r t 1 u D M 2 M g n q s 3 o g v / M 4 1 Z r I / n S h j t a U + J k u Q e Q 8 t 4 S u s y w + 4 u M 5 W y G 8 O v / J L B U / + 2 w j + T s C t z B F P I z k y d K q x V H O 1 1 C v 1 e E 5 F L + i W V f Z 2 A R P r K B 1 s F r T q J T n h O d n E T c m Z e J i K J q r O C g n s Z O b V E L U M v x i D Y S m C K 1 r t 8 b g O 0 i h a P l V + k w q U h Y q E 5 O P 4 7 R 1 6 d d Z w N b K v f B g + V C s l i z M k i w o J p w + C r m K R w k T G 7 L Q o m r y x V H Q 2 + w B I f 6 S q y / 3 o 6 C L A C d G Q q i b N f z 0 Z z / D n Q 9 W U S r 3 b m Y 7 a H t a 6 k w q Z m Z o G b F 5 g 5 r 4 K 8 z I 9 m C r I l Z o L A D / i F j X K 0 I 5 R z T 4 X C d 2 P A 7 p 8 x n s 7 Q i F F t 8 1 s F J X n + N A C R N x y i 2 N C + 2 j l f I N i 1 J z C Z N C m 7 6 e + F r N O H 6 x H M N r C y e t 9 O N A g f 5 C W a j n z 9 9 X 3 y 2 x M D 5 Z k B S E d j 6 C g 9 U K L j x 7 T v 2 t B 5 2 J 4 Z 0 6 c 8 R G K R 7 h y m y S y Q A H S x u 4 w c o d f F 8 7 j p C P P a 4 1 l G u 7 M I N C I w 5 H E B 4 K i 5 V b l / d p I + n r B h D O A t W v w q k x E J B e u S m Z o T Y g x X k / x V K V H j a R u B h U m e r M s u A m r t y 9 C L a 9 B 8 W T N l g c 9 z h w 8 7 u k r c m i s d R p f 7 n D I q Y G r q i T 3 x 1 w S V R F X 8 T k 8 l g t T G F x 0 K 8 / B k t V r J K h u h T 5 J 8 5 G r z i G z t Z F r Z V D b r W O s a E x 0 Z A i U J 1 o Y l + 4 / r T 0 4 T I a I u C j s 0 O q l o w F z 9 y T n N 8 t Y 7 M 0 g I A m F N T o X v s n w R f G Q r E 3 3 f s L l 1 F r 2 A 4 t O 9 a 0 K j I 5 q R r G n o 5 h Z 7 + l n N p + c D / K 1 D C P a L O 4 d 0 J R N 0 4 u j 5 4 0 R b B a H u b a 2 Y 5 6 P D K M w G E G 1 k A F F X M L Y b F k C V 8 3 g n h W V P J 2 3 Z A D h u 5 J N R s 7 s s D N N Z X g e p o w E c H p p j o e h / 0 g m D l O c F G G P V k l S C X P i v h 1 j 1 e O u v i V a j H L y g u H w o j H o 1 h e 3 5 V H u t B F s C l M h F W 1 / R V + 5 P 2 P 1 v v 6 R m z v p Y m l s v j C M 8 I R p u Z 8 Q 4 X G J y 6 M w 5 u U x + R C y r c r M P Y e H a V j v u D c s 7 O 4 f P W S E i b C 2 z a x 9 P F D D J p 2 x s i n F S b i C y N Q L P 2 + N F L G T t 6 2 E N y T 0 B h h k r l g 9 9 R I + E B W 6 N n o m L 7 b + U F w F J D o g K 2 N G b J m s C I g N I 9 U i / 3 a 6 h n x X w 5 6 F x V L B B 6 H v Y 3 e / a 2 Y d 1 T R y c b g s v h / C a G e K 7 K Q K 2 g J 9 2 c C L i 2 l G 8 7 h 0 6 a n G 4 q m h e N z V U a E / L N 6 O 3 r 1 h f t K a 7 U G 7 r 2 / h Z m J I R m A 7 u e 1 3 Y m j M p T N F V P 1 F r z 8 z G m K R F 0 Z g r N i Q e 9 3 0 5 8 e B + b d B S + E w J I S B x T Y + B M x Y Q 8 e t D b a 2 F v r H T e C m 8 w s D C R 4 j J W z n c A N 4 L H r A 7 h V P 7 t v e x q + M A J F / y k e 2 8 T M 0 I L 6 3 W j Q z s u g d l J v r E g T R r i C x q 6 l S q g b I j S 1 / V 4 B c E B 3 i F D B B 0 W g / M r J t 7 U n L V Y D V l P c / 7 T t Y 7 B r E B e O m S m L Q y 6 f L e / N 4 y m H 4 o / X z K V c 7 3 4 N D k L w D X E h y O d A / C D 5 V 2 3 v y 8 9 N 1 Y v O y X V z E C m P q / O m m N T L L A v b o t q d Y v n F 6 x Z z 1 X m 2 D Z O 9 1 l 0 5 r y x z 8 A / b 4 X E m z k Y w h C + / / J K q y n V / n v u I V E Y z c 9 n H + C H y d J 5 y W D Q 2 a E D V 9 V T N f f X 9 N D D c T f / r N D D f L z D h w e B Y 1 q 6 u d Y H 7 R H L 7 R 6 g G h Z Z 3 C M B e Y Q g + r 4 W h 8 K M t 3 O P w h R G o y U x F U T 5 P p 7 c e n X o H F C p + e Q N t h I a 9 s p i E i v g M B J I W S t v y v G P z 6 / Q C Y W 6 f f d R L T J W D W C Z r i X x 2 p k H e J 9 a q q B a w W i i N K A w j I R R H L K M s T q 9 o b l k 7 j 0 U s b k s v m W S l d o h m e g + l 1 p Y q T a D g h m C H s F l e H / O d z K t r J n M q V K 4 E 2 t L F K s n F s z F L O 4 a g v J b B C Q Q a s p C 7 G t 2 X E s s l c n Z r 0 4 9 6 S c S w o 0 C I c q m M x Y U l x G K n 5 y D q B Q P h y 2 G 1 6 e w G C z P d s M 7 X k b Q m k R Q h p Y W h c o r 6 B t X 3 f m B m C E + G P w t I B 1 n K z l q q x p 0 G 9 A 0 d l k v g C Z a W + D q 3 M R P R 8 b V Z I e 4 y N r 8 M v j A C p Y k m n c z m l a W i V v X 5 T 9 4 6 M y I q 4 p x o U z 7 4 B k R c Z J K D 9 S Z 2 c k I N X U K 1 1 / K h 1 a F v 9 3 Z D M j E p p E R S 0 g H R i o 1 p R L x D C C V S o s l n E Z Y v X z u L 8 e j g i T 0 j W T s q y H E c D E k z e Z P H r F x 8 8 Z z S 5 B 5 x u o O V j F A 7 E Q A B q 3 k h w k u V m / B N I U Q O c w x m z o D p q 4 N 9 8 r h p y 9 k 2 D E N t q n L P q E E 6 K I q k V a 7 L + 9 o X w o 5 H B E t b n h z X E U 7 0 X n O S H V 2 z a Z R E s P q h u l t T 2 R E M l e d X D J W L 5 y D o 7 S g H G U x + H k 9 d 5 E Z t a 7 U l w v 5 4 y 8 B a N n 2 t 1 + o 8 F q I / Q t f E q i d 9 M I b z I l j C K w 5 t X 9 I N j z D B y k Y d l x 5 z t O z j 8 I U R K H h b 2 M z Z 2 t z j N R E u 8 Q S L 3 s V C G D 4 d R W v V / j J X V b b y g N 5 E W a w J q z W L d Q + G R f P 6 w k K L 5 O V X R 3 o n x z m l j / 0 h 2 G o s 4 G s j r H W p D 0 P d q z l N d Z 7 l e / E U j / 3 7 h 8 h v y V Q w U L I v E 6 7 b 7 1 n J d R Z t x 5 g 2 g 2 y 4 S f P I B 4 T s y Q V w 3 4 Q H Z r O V M s H f H b S b b S V s D E C w j 1 / b F X Q p i 9 C y + 5 J f r q 0 Z t V / D v S G G u Y n T 9 r f 4 m X f v 3 r e z z f s g O h B R e 0 4 s C k z P a C L I c k 3 3 G m i s N 1 U N F K F o c i m E / c V x v C n K 6 P V m A m 9 b a T x 4 I N d 1 v 3 6 U + K q s p w s U 0 u A l 2 w e q m 4 9 2 / J h A R d D u 1 c w 8 2 i G h / M E R + C f s j W F D q L 2 + p a u c R i o Y D m l N / N 1 E h 8 F 8 W n x h B C o V y + H y e D c 3 L l c 5 P K J / D h T 1 k w X j U E B q U v a + 9 g 1 7 s C 8 L i G U a y b D 9 m r Z Q o W P u S g + O H 0 1 D c N 4 S I Q v T G U N l k P O 9 o o 0 c I i M R p M f Y E X Y b 1 e Q 6 2 k I 3 a Z W C A 5 Q x X Y T E 9 q P 0 c A m B Q 2 Z 9 y x 8 7 b 2 9 X z b Z F 0 O z o Z c g b V z 4 S 4 Y l 0 F 3 3 D L K p + 3 U S E P b Y E D b E Q u m F n O X i E k j b 3 H 2 8 l a H 1 e e e U r + P G P f 4 J m 6 1 g g g S 8 / J m c s 4 C 1 O R h C a t J u 6 K A o m A v a z v S h W O 5 n x B J X T u v D M 9 3 w p v H Y Y w 8 3 7 s v D J O 1 0 g T S d 9 I 9 j Y 8 l F w p 3 a 1 x S f u O Y V f f t S E 2 m u D f n i T P K d K / E u v B 8 n h J D a X e 0 8 O + a T 4 w g g U H c 5 I y J 4 M T l 5 k w q + E 5 j h 4 l q z X x 1 7 l t o a r t n d Q b K 9 h v M 6 M a x P 6 N g M a M i G P C Q j 1 y z 5 w G n w 4 Y F / 1 l E w i S z S I U n X y q G R 7 6 0 Z Z V f B y r 4 y b s a S A A S 2 E W r q T 8 S 7 3 E B A K q F m 2 9 W P 3 J A d 8 P m E W u 9 a T P R p 4 j m 5 I Y 3 M X j z r X S Z 0 I 2 E E 7 V F W l E W d B V D T 8 C y 8 9 i 9 d + 9 j o O D g + w V 1 t A Q V 9 T C 5 X N Z N Z y d z r P t D E c 6 / J l W q l 3 / K c c t S j g K T C c n z 1 v A D 9 5 G E Z + W a y b C J E T B Q x d 7 R U y B + 4 i y e P Q K v 3 7 S t C d Z J / y V s j E v T c e i p b 1 Y O L S B J 4 W f + r T 4 g s j U L Q 2 p B r 8 y t 2 X h d a H 7 h G B n M 3 z / d w p P I I H 2 q S F w D Q L 2 G S J r z a V Y F m N / u 9 B W K y i 6 4 A H V j c N z 1 H J v Q M e N + P G a M J S J R h E f M B e O P n m g X 1 0 p S z W l k i y p y P o / N 4 S q + t p B Z T l C b j 6 i T v Q x k T Y O p f I / E K O A S O D / L l u F B V V Z B 8 9 R u / 4 p Z x 4 9 n Y + B r 7 K q f c h 2 L F 2 a m I a V 1 8 a V X t c t z 5 8 g M P D H O 6 v v Y 9 / + M f / g n / 6 T 2 + p k w a J / W p 3 i b E b 0 o N w V A V w z o o P 9 B S 8 l 8 M I X r a V B K 0 b Q U X j F i I G Z W r W o T q o o G K K S f o E i I 2 G c e W V i y q 3 s D J f x c C 4 B Z / 1 6 Y T q C 5 E p 4 R N q 9 + y c X Z t D N P c C C A y w P Z b 6 t Q e h H X H 8 x 7 s R L y W E H q / q K d E D e S u e C q + n Q g j S 9 5 F 1 0 x S r x D 3 K h P g f l j x W E f + I h 1 G 3 5 L H j P s n 9 X z z E 5 Z f s z H a C z V l Y j k 4 U a j E E Z G F H E j y 2 0 y 9 L h 7 R M F m G f 6 6 W g e Q t Z x L O u U F w H u 2 U f B j X x E c T 3 Y z y A C R Z 6 u y q W a l 9 1 j g 1 5 U 6 i a 3 F T z Q Y f t R x X X J j A 9 0 w l j d s C F e 1 A v Y j C S l G f a C 5 u g n 8 m S + N 3 C K v S a j F E k A 1 M r o V U O I B Z O I h b P q D 5 8 B M P 7 P 5 8 P i J / S a 6 U / C U i 5 L 4 1 s I i o + o e n j G b n 7 M j s a k n 6 7 a Y 2 j N O 2 f 2 G B U Q 0 v 8 I p R k v l 0 d j E 5 D Y a + I 5 G A C l E e 9 3 s Q H R k L m 5 e z C T 3 w h L J T P K 8 L T E S a r J U t i q C U a X Q R B K B T 9 K M e X 0 m o h 6 O O 9 V o P 0 6 I Q w C d i T j p u E s c G 2 a L Y 2 W P w Q 3 W 0 g L T 7 S 7 p 0 V R M X Q 8 E A B H 4 M S x 4 R p Z 3 6 v R 5 g Y C X O E i Y g E m m D / V P + 2 T C 4 L h e x N m h O g M H G P K b / b 3 0 H P 5 B u 4 m Q v C 8 N s H L h O 2 o 8 + D a W q K J j J 1 y i e O D h N / P Z Y X U 5 M n s w T K 5 g 4 C f h E 5 a w s V a 0 e u z A k u + N T G c T q Z x c j o A I J J X Z 3 i 9 + p P X 1 N / d + X 0 q r 6 D v 4 w w E Q w K / W J 5 E j 9 d i s B a E m o u 1 0 3 r q e i m w B Y m 5 y f 7 w 2 m 5 / N F e B X E a m I T M C L A n a 6 G e q O F K s d s C 7 a z 4 Q g j U z J D w s w 4 O H t j h Y a Y K M U 3 I J 9 Z H 8 2 j K Z 9 L K b D g f Q M o 7 a 3 / 5 Z l W U r B 9 6 N l D l 5 7 k h 8 a / G g j A X a p h 4 6 v T y D G Z s 6 H U L 6 3 m f a p 7 I 8 o q y 2 d u a O S B W x U z U o Y + W V A c f 9 g b n E m H + o V d m L K i F x Q q O I u 4 b V f 7 S 1 N U J 3 P j Z r c 6 r b b D U g S 2 d G W X 0 5 m V Z R T S 1 H 8 X z a t X B 0 i K k t Q 4 N p J W J e I Y Q X B / u 2 Z 9 z w D Z q 3 E b m N Z A y l s 1 t E a m G W s z K K s j 9 8 3 H d 0 P H W v 9 7 B H / 3 h n y C d 7 g 0 a k P L + K v G G m U R o b U g 1 3 w y J P 3 g a O D 5 m 5 1 i g x 4 E 9 1 w m e 9 7 R 8 Y x 2 e W e B b E 3 V 8 J V k S 4 e 2 j 0 f r g C y F Q i Y g d f v W K w A w 9 a f s m D K s y w 4 H D x J 6 s F K C 2 Z g o N P M P A n f I U Z p o H x 4 P Q R B G v c u / K h f m H e d x 8 7 Y 7 K K Z y 8 P o L J t I l U h K d M t G W B 9 3 e a i U g i D K 0 d Q S p g 5 w L S M n K f i 4 L P + i U H T 3 3 z S V k Q N R U q 5 y n t m v h D r E R l W N / o N J 1 M e q e V k m C v Q O Y h 0 v I 6 x Y u 0 x M 1 k C 3 W r g L y + e v R V M N Y U T e R R o K z 3 o i A y 9 6 + i 7 6 o w P E + l 4 A Y z r 6 V U L G F 4 e B i Z D M s f R P j 2 D Z X Z c P c e 8 E 7 p 9 I 3 g T 4 s P v H E 0 7 z U R Q q 9 A s U U Y o c v n M w H X P D w p U E w o d p D f L 2 D 1 3 h p G Z j p 9 M 0 Q q 8 s a B U h T s m R g e C e J r m R q m Y 6 c H P h x 8 I X y o F 8 4 / E B l g a J i 7 f D L I c u m e N h v C 2 + f G h l U H I a 8 K T w f 1 5 K n 9 s I / A y T h F F R 2 K 1 R F P A p 6 I B z t l L 9 L C + + f f n c c T L 1 / o P O M k W O V b 1 L u 9 L A i H h k Z 9 A z C q m m p W y d P a 2 Y v 8 N L Q e i l U 6 Z 7 f d Y s G k T 9 u X S 2 X j F q F I i / I e F / r 3 l 6 C C Y H V s K d T t m W E J / e M V e O U 6 T N O n M k d O A 7 u z h j 0 D W F t b g J 8 F n N E M a n 4 N 7 5 d P V x S / K r y s H S g r x N N T 9 N 0 W t J T / R B d e v S J j w F N W Z N 4 6 P T C x X e K J J r a g 3 X z t N p 7 4 2 h N i h T g U b Z U b y b Z p P S x E w C V f W 2 r h 5 0 a 8 8 8 h J / M 4 L V M h v 4 s n p B b S a M q h B M u o o P l 6 d w F d m + + + 4 N 1 Z 1 h K Y 7 n P s U g W J r v v 6 H C 9 g Z B t p G E / 7 Z A O b f W 0 J Y L M z E p c c n X T I o w d I M 7 q 8 U 9 U 0 V x a M V C r R j y K / V M T L b v / c d w b 0 d Y 8 + A f 9 y v f B X 2 n L u x 4 8 d 0 J 2 / R g V l K o q 6 x o 1 E b Y y m X i p a p X N 0 S 6 x a r I R m u Y u V g V P y 4 B g Y T B Z T r Q i / D N W X B W I 5 + / M x g h t + b S 7 L Q i n W 8 0 w j A E w g j l u h t c f b r x L O z D 5 D p U w H N J j p 6 t Y y g 2 U C 8 I h R X l A y j e G K a V W S S z W x q Y s g i n a l m V n 8 s H U V J 3 1 b 9 F j X X H t l x t L Z a e L 3 c f w F 8 I o G i w B 7 J 0 e d E o J 6 b b C D Y L M M S R 9 8 X y M g C 6 N V e x 8 G S A i 5 M h V M E i s 1 A X G c Z 9 4 D 7 M A 8 3 / L g 0 L g u P 0 f k + Z Q u P A z M 0 b N 8 m K c M s w l I M Y n t 5 F 2 P n h x B L 9 k 5 k 6 2 E T g U 4 r L I L W r l T f w f L P 8 3 j q G 0 + i Z L C V s 4 3 w 6 j C C n e e y B o j d W L 3 y / q 2 0 W L J Q C 2 0 n n K 2 + i e 8 l K p u l K k H x s Z g 2 p I 4 i N e 1 5 5 6 J j J 9 v 6 Q g N v W S l 7 g 1 j e y + / v X s t n g S c m l h G Q m 9 m 4 V c b 4 M 1 e x c X s R 5 6 8 M I 5 o 4 R j E 7 t 2 Z W R e E c 7 2 M m 2 F n e Q 3 Q S S t D c Y M k L 2 0 t T o b h h l S y 8 v h M S u t v 7 + J l 9 K K b b f P t 8 Q x 3 n 8 X k C 2 w 8 E k n 5 Z W M O P F S b C e 4 Z y 8 N O E i V k V j D z 5 8 0 u 4 / f a 9 T y R M T a G b T a s s t L M g 7 6 G p q B v D 2 S 1 U 4 E s 2 E I 4 G l D C x m b 0 p C 6 i w V U L 1 Y Q 0 L n e T Z L j z i C 1 q Y + m p a C Q S n O O E f U 8 6 7 L x 5 Q J 1 Q Q T B x o 1 g t o j G 3 A C o t v I L 4 Z 6 6 M C W h j B T s Y o h b n t k Q W o o m k M Q / v l d Y y O x q C Z M Z X N T W E i m M L 0 W Q s T 0 T Q i S F R H c P W l 8 + q k k q d e m j s p T C 4 Y e u / 8 7 n d K a C w f W x a c b C 7 D u e D Z x s f h T X j x v J 7 H 1 0 f q S J Y e d h 6 V G f v / / I / / 7 X 8 c a O d h L N / H o K e A Q G k H s 8 k m J u M 1 X J v y I 1 Q W D b e 5 g I R Z w / r i N q 7 M y E Q f 7 O K p C y H M Z C y M J Q z s V m T A j 0 n q b w P I l y d a D f g T Q Y T F 6 J h b u v J t l L I R v X C 8 k Q d B w 3 t U + X n s z 8 a + L D r n 9 X 3 g H E l p 7 X o w N T P W c w j A I y E f y n O f G I F T 7 9 1 m / K y p O D w P H K A l 2 F 8 9 R G Y s r a 6 5 X Z K n p U N 4 0 I p g r y L O v 4 w 9 O + 4 Q l l i U t x e H s V P I y H v k M V Q f g C b + w 4 d i N Y M p s S B b o n F F y V Q e l O G f F r 0 r l 8 x T P V g f J R 8 s Q s M 9 q Z o 8 N q S i o B F v V o S 6 q p q 4 E P 4 H a R i B K m 7 u Z P D Q O J 0 W f V Z o i k C M T j f R r g r V D p / u X z p z p o U 8 6 m R D l W 8 o 4 8 t 9 Q x 7 c G E + G c e f d R Q x N n B Q q d 4 W 0 A / b 6 C I 6 I 7 x b y I l p u Y 1 8 L q b H 3 F A 7 3 l M p a z f s w f e x E 7 X 5 g n Q v z 3 d j q 9 n A 7 h 5 G Z Y Z Q L F e y v H y A 0 M i a 8 1 I e N k g b D + + i N N O 7 N v D R e x 2 Y l o D r X M B x 8 0 F r D x y u n O + + f F K 9 4 y y j o R e w X D n D t + c s n 8 u t 4 9 K N v 3 A d v w F 7 4 r c U W A u d c 1 + 1 6 u i 4 0 z 3 9 6 Q 9 k j 7 K / v Y 7 B z 3 i 3 P P n K S O Y + D x 9 k w M u Z Q C V b f 0 g o 4 4 D G c b A P m g J R k e E p 4 v 1 C 8 q L z n j 1 0 N R P g O p O P X R g 2 E x D p V z W 0 c V p O Y S B a R D o 2 I s 9 5 G L e H D e 2 t + X N C a K O 3 c E 7 H x 4 O p X L q N V E O v U E l p Z b 8 I M m L C y F W i + s A h V t 9 T C X 4 / B u x 0 W e i g r 7 3 w T N a O A D 5 a 7 + 2 i / S T B 0 8 m x q D + G 8 W M 5 T x l q h d + o V W h u 6 O l b H j d J u G Y n h X l r N g + a C 4 j Q z / W v z v T q u v W w f I u E O W t Q X d b x l x G y B W j z 0 4 V z 2 D M I k d G P x B t t Q e Z A a T M j C O X 2 F l X N l F O U r t 1 M S S R 6 D m d Q w G g u B J 8 s x V L w j P k F A 6 M P u D k 9 2 8 M h i G U Q + J 5 a y L t c h W n h H m 0 A r m E A 2 Y q m e Z w T 7 J + Q a H t w 8 5 S w k I m g c o i x 0 / u u i r a K n 9 G 8 7 D j 1 n i I Y z E Z g 8 N i E y X s w 9 Z Z e s P n 3 8 + + K j X 6 z h m Z c 6 V c E M F h y a q k k + G 5 a 4 w U p b L g d N t B / 9 L p + Y D U P 8 H 4 b y o 7 7 u e U y 0 X r u r B 0 i 3 U 6 g M B b F 4 q K n m M b S k j 8 P L 5 z e x t D e C n Z I P L w 6 L c t n c U 6 e y F / a L u P L N S a H A G T T m 6 2 h M 9 x Z m M S C i 5 a M q r U k T x d g c y M P q H E v 6 / s I V 9 f 2 3 D S 8 b O U S u P i K q 2 E + g x F K 5 e 5 4 T D z 9 a w M V n z n d + o 8 U 3 U T F 2 h D a P q 9 x K s h A e G n E C M h + v P R Q F S Y E 6 q 3 V a u r 2 K a q G K J 7 9 6 t f P I 2 c F E 0 M 2 H W z D k e 0 D 4 V z w S w 9 b G L u a u z 6 j m i Q 7 I 2 x 3 J r 4 j l a z e C C K V F S w Z 7 h S h f t w W L l o 2 b h t N x A 2 N C V e v L R f z 0 5 k 8 R E R 7 9 z D N P q U O R o + G o O m n h c T C L Y i M O D Z X T p i C X w f P C j h 1 x d C o e v j e P i y 9 0 L a z M B W V G W Q / 2 n Q t 0 o o c M O K g Z 4 H / y N 9 I t O 3 R / E g y F B y 7 I 9 c j z 7 u 5 q 6 l j K T w s q M g Y j O F 7 f m K 6 p P S 1 j v Y n G V G + 5 O L e c C P 9 a R p 1 f p S B 0 5 u P l C z C s M 9 L Y z x h f m 6 0 j 4 G I g z D B h C J w K S 6 H 7 p y O 0 l m V s Z 3 s F i n 0 P D + 4 8 w O U X u / O 4 k 1 t C e U 3 G L x r B 6 I X T F 0 P u v r g U F K i m D H L w j P N E w W A N v h s 5 f V U 5 d E 4 B 2 a N Q 0 D e x / V E F l 5 + / J P 5 A 5 0 E B 8 8 W c L G k 3 W i U d j X w D u 6 J d L 7 z c 7 U x k l a 2 e A M L N N + 7 g i a 9 c U a H d f C G P V l N 4 s s Y w r y X O s n 2 Q 8 u N g C f v h U f y s C 6 I U + J J C K M Q 4 d l y j R + L h u w u Y e / 7 8 i Y x t t i n m s T E E L R a j i E q w X H T h N N T F e g T O h / G a 0 D v u n f 0 q 8 e 2 L D a W 4 S o t 5 m J O u M n t e 1 n w S v g s V W F 6 b G R B M F p 7 f n p A F 9 + k F + t c J j v s r M z V x N a q o W y W k N D u / j 7 C z O U 4 q A k Y 5 a / 6 a O u X 9 N P A o U p 6 B N X l x o v N I F 2 w 9 t 3 p z A 2 M X R 9 V B 3 B 5 L u J b j Q 5 0 F u a 2 8 c o y P Q 5 e V y H y v q I 8 O d P / 4 v A M K n 7 4 R w f D s o C w 2 W c A d v 5 Z F Y B H f y f c m u B u u G i H K l d L P o e a x P B b C 5 7 p O 8 d 1 3 7 u P q l y 5 3 f p N r M n n a e 0 A J F x H Q A k f l 5 M d B K 0 R Z t l I V O y 3 H Q W f N N 8 Q X 4 m k Q p 2 F r t 4 S x 4 d M n p R / Y B J L 3 w 3 Z b y n U S n 5 R N 9 R k Z 1 A Y 0 1 P Y L a A 2 V 8 O G v 2 V e 5 N K h j g M f s R O y W 0 8 z x Y 0 Y F E 1 / V Q l R e i o X b a + f U q S G / z X h 5 p C D M 5 C Q 3 V x F K T 3 9 F w D C 6 T D r e v l 1 B p H q A 5 7 5 q H 9 n z 4 c 9 u 4 d l v P o m t x V 1 x b T I q R 9 G N v b U D 9 D u l x X N r 8 b D N o M B Z 0 N h u I T T a f 1 D r p t A W 3 + k 5 V R S C f C e J c f W t A p 7 5 x l M w a 2 3 4 G D V 7 D N g P 4 H j f t s Z m A 6 H O + U H c o x m d H c b u m u 2 4 O y g U C v j h D 3 + E o a E s Z u f m M D Y 2 p g 4 Q O w 5 a x x J 5 s s b c O P b 3 t n 0 Z N 0 1 o C j 1 o 8 1 S H o F d 8 O V l i z I 2 L B Z A q t q B N l N T G L L W g X f A H h G Q s H l c E x / o k U h O 2 a y a 4 c A u t d b S X h 2 F O H + D G a p 9 e g b 8 W 2 O c i c b 9 u Z K S I e L S F j 9 d m 5 T 7 F x / O Z 8 v 2 3 0 y o d x y t i a d 3 u g w O u P c 4 x u z x x 4 5 Z H 8 1 S M P b W V o K 8 K x Z / x 4 + N N D Q c V H 7 4 0 c o j l m 2 s I D g 7 j 4 u W s q o Q u 1 8 S H j d l z 1 K w 2 8 e D D B V x / 5 Z r 6 / T h 8 / + / / 1 / 9 4 6 g m G u r w Z G y R W z H 2 1 O B i y P a 3 3 N E / f 4 9 E q c e H p D n g j P A w 4 b 6 y r B E + + R 9 A b Q b 0 s g p n J o F n x I H i G 7 B R z 3 4 A v 0 w 2 J N u + J M M 3 Z w n T n 5 / c x 9 + S M + n l 3 Z Q + Z T q 8 1 B a E 0 R R G q U q k i 1 M / A 7 T t 3 M T C Y V Z F K 0 t Y W z x v y 8 8 Q 6 + d m q g Q e x M R t b 9 e o m 5 e t w P U b g 2 i k R q A F 5 P N 1 C J W o h L g w y R S q X E I p x d C J 8 9 9 7 t W h 2 e h M E j S L 1 q P 8 O N m r U v n 8 P u Q 2 z d 3 I J H n C m G Z 1 l Z 6 y + H s C / 0 u V g / Y y T k l 4 Z H 1 S g 1 x U w z O r h V y A j F t O e Z o e B I s C E W / x E h 6 c 8 I l 4 Z 0 u b 7 T h d u z u a A Y V M n Y R M h V H 2 Z H U m V u Z E 6 Z d 8 j 9 P o L z H Z N 1 y D + P J C z M D Y h / H w p g e H p Q G E R L h N O v g h S a L 4 R 4 M o E b r 9 3 G + I W x o 4 P i + u G R l I 8 X x m b w D u o P A h h 7 o j e N h h M x f 6 D h i t z s 3 T 1 N R Z + u D R u K 2 j U N P 4 K a w 8 M 9 i L O j j e V H 1 Q w g E R B D L I b R 8 J Z 6 b r 4 f m G C 5 s b 6 N 6 a s T q M 3 X E L n Q l c K H H y 3 i 4 j N d T X 5 H q N 8 1 F / V j k K P Z E M o Y D q K Q L y j B + t d / / b E s F F n K 4 g / + + Z / / O + i h 3 F H 6 C q / b g Y + 1 N g F G d 8 Q n Q 0 k 5 8 R S O l h 4 R v 8 y e l J 4 T A I 8 h 4 A u r L G y C C a k a g j K n 9 o J o t k s i x D z I m h W 5 Y b X n w 0 R V W q n a U h U P g w E c V j 4 Z j f z 0 6 K 8 k f 9 P 4 j v h 5 P D D 6 L I g F L V w e M r D + 0 V 1 E 0 l 7 4 r J B 9 z I 9 z a / J d s Q h F Y d u i B G 2 K y + L M 5 k M R n o u 9 l q 1 e r i P c O V v r Y 6 F / P L E j F D 2 d 9 j t 4 r A + l e h q I 1 q y I x I Y D m t C i k 9 L J a k 6 W d 8 9 k b O p I j b 1 X 0 x E P d V v 6 p M W 8 U k s 0 K k 1 1 7 K O D X G s N t W Z S B C y F h M u 6 E U z 7 o G b n j j w j b 3 f f f o D k S A L F p o a r V + y 9 n s 2 F b R R 2 i 5 h 9 e g q m V k N z 2 4 O B q a y K r p 0 G n i T h F W 1 1 d + k D u X g f z m e v I T I U Q a 1 R R 6 m 1 q T K 8 C f c y o 0 / L j A G e K V W o 7 G M / r 2 E 4 4 U X g U Z u 3 V I q a n Z P H l C B m G h C s e G X V L O u J a K E 4 w W x g y U R d K o B K b h c f 5 i f F K j z i v X + l + O 0 T K G Z y f P 1 c A z + Z 5 5 h 0 H j w j Z r M G z s m X 2 b K w e H s J F 5 8 9 3 / c W u a 8 U 1 4 b F 1 w 7 B M t r w u g 5 p 4 9 x 9 m m H 5 R E G J x o 4 4 5 y P 9 p Z T h W K c P x o 3 d B q 4 P B Z R P Q c 3 L N J q P t / x 4 c k R H N V / q O Z V v f 1 v o 3 M A m r O Y s E m G G z K s q O z q v b 4 g Q 2 r y 1 c b e O 9 e Y m L r j 2 B 9 h i i 1 E 8 x 6 I w K z s g r 6 N 5 P 1 g / f O w Z R V z I + d a G s l r + / S H 8 Y v k u G s U d t F o 6 / u 2 / + 1 O Y o Q J i o S Q i v q z w 7 i 0 1 v h E t r S K R u / s b c o 0 x v P r 6 G x i Z i m F 4 J K O i i + l M b 1 C F Z 0 T F Q k I x P Z Y I U 0 B 8 p h 3 1 u Q 5 I K d n e i x 1 g j x q S i H J a z v k U f W Z n p M 8 G v 3 0 C x S Y 2 L 8 8 0 8 e p i U O 0 / n o a n J 4 Q u y / e P N r o W 5 s v y O q d l W 7 V Y Q z Q p j O b Y W / C k D f d + k n s T f u H A w E S s j l D o 0 Q G 2 f v h E A v U o b B S 9 m E j a D j n r c J x U G D f Y 4 / r c + C R k X S K P V S V w g X I c z V j R R b l o s S I Y j I S w J l Z v J B p B I N e A E T F k Y E 7 P 0 X L j 7 j s P h F 7 5 c P F L X Q E 8 D c W m W D g R q m R o T G k o U o J K p S L + R E 7 W t o 4 I R l B q 7 g i 3 F l 9 C h J Y W c 7 + 0 j K H E O a S S K f X c l l n D O + / 9 H F f E l + N g a u K f p T o F d q Q U R r 4 N T X 5 l h 1 f S P q Y Y M f A R 9 C S F 9 o k V 9 5 h I + m w / k O 2 B v T H P p z r 0 6 9 P j t 0 e g N C / 9 b o 8 w o 0 d T P i E Y y o J x o 5 s n E e Z q J 3 2 r b 8 j f u c N T K V Z V W N u N s r 6 j G l 0 S B j t b G W I J R d f t W g c 4 K I x i K p h 7 Z D j 9 N H g 2 V 1 b a 0 f g Z I g M d c I + G T Q M / K Z j Q S W r D I A D B d V T y b y B W F 6 r j e j / 6 E I R h 6 T C t F n b v F x A P D y F z 7 t E L j O + / d G s F r U Y L 1 1 6 + o v p f P 6 p l r x v M z t D C 3 W t o N B s q Q r i w I P 7 Z 5 a t q k n / + 3 u s I R v w I i W / D 4 M z l 2 W e Q z d p W k B G j f O F Q N C n 9 T Q t v / P g D v P T K d b n u A a G 9 G U T C U R U E 4 b 0 x a t Q U g d J N u 9 k I B c 4 0 D K z c W l N W d y I + r k 5 O J 9 X 5 7 P D b I 1 A U I o K N b X j 6 / S 8 7 D s / N i p t g T E P I y 6 n g H p + T 1 t n Y 1 x E a t N f N 5 v w 2 x i / Y M Q M G 6 B h 4 e x S a N b G W t F D c F L 3 y w k V x t n X k t g u K P 3 K S g 5 G g C k e 7 o e / J Q h 3 q X a g 3 h M 4 9 N d b d B C T I e 6 l F H D B l 6 d x T d n W o A 5 X W I + P X 7 2 Y X P 1 r G + K U x h O Q a e D 2 P m v M l e e 7 c M 7 3 v r W 8 Y 8 E 9 0 I 1 O 0 d t t F H z I x U / y 1 N o b j X Q t a 3 x W / b v i k w L K q l 6 F W 1 t Z k A g 2 U s Y W o l k V N H F r a s l T A T j F y U D K 2 b S W w s y + O W g w B U R 7 L K 6 u 4 f u E 6 k h M R V F n 3 0 Q F p s K 8 c Q i g Z h 3 u L h P l l 6 w f r 2 E 9 d V u X x n w 1 + s w J F e v f S V P O o + M + N N x b 9 a P Y J 2 z M X 9 H g X q X 4 I a C Z e H t B F a X c e O A Z L l s F P 5 4 P 4 z i W 7 G r e 8 0 E T 8 v L 0 W S o d l c U / i S h G 2 z A q C P B X 7 E T B 2 z E d T P n Y w p U 8 R i X a D C M 2 H D e S 1 I k b m b E H b E a 4 / c q y H N b F b 8 f b 0 Y 1 v 4 e B m p C + d U F y A 3 K F R W q Q 1 f y h 4 c W j E m 2 g 5 1 E k w d 6 B s t E Z C T e w w 3 R B k 8 1 W d P o H 4 g Q j J g D 8 y a C N J U 5 4 z V 0 5 D f K c j E p h B 0 J 1 T I J X F w T O H w P D b m U W A C J c v H u Q 9 1 6 + M H u D r 3 L O K x u G q n V W W X V r F u 9 X p d + V k 8 V 8 r f i K I V L q m 9 u 5 B r v + r h G w v q d H L / 0 C j u H / z u R / m e F E U 8 / I i D o n n E 0 O v i R / 0 y G P M b M h + n V x y 7 z y 7 m C f L e M P c T 2 9 h 4 u I X J S + M q 0 s 1 c y + O g j 7 t d 8 u L c g H 3 9 z b U G f P / P / + l / + I / c h 7 F j 9 b 2 g o + 1 0 4 O S J c a z P D 0 w G E B U + + v H r t 5 H f K m B s I q Z 8 h u O g u X Z b K a t p Q R N / i K n y b v D v O 5 v C Z z N x b K / u q g h g P H 0 y o 8 G X 8 M G o C m V a 0 9 W J d y s f r g k V 0 z B 1 t Z t i 4 o B Z C P 6 4 P Q A 8 d X y w j z 9 3 H M G o m H M m q X Y y z x V 4 b S K M Z 6 k B 0 7 x B F Q 0 l m I J F e v B 3 f / f 3 u H T p I t q 6 H + / 9 7 A 7 e e O M X O H 9 x G r V G B e V W X h S W i U x 0 X M b A i 1 K x i G q t h l f f e A 3 3 l u / I m K y g H Z 1 Q / o S m n Y 2 6 f n r 8 5 g T q i R G 9 h 8 k c B 3 M 1 e W L j L 4 O y 5 c W 4 u B B a t P 8 H j X V 8 / / 2 N Q 2 w s b s I 6 t L C 1 v I O 5 p 2 2 / n i y F G + 7 c r H e D N D E b t R X t 1 u 1 d p C + k 4 F n Z P G j z e P p H g Z I 6 c b F 7 s g O l t 2 6 I k 9 5 p j 6 W L J V u 5 u Y p Q L K g 2 v Z j I y j y x D V m M o 1 E d 9 3 8 x L w t W f I + Q W D q j r s K Z m t e H o d l B 5 V M t 3 1 m F J Y u L v s 8 n B Q / Q 4 q a v u 4 8 A m 8 8 H p g O K q v E K R 1 z 0 z o 2 W K B a e 6 M C B 4 U H Q K 3 f W M H P N R e P k c b b 4 6 q M v + o J h W H Y j q l b q S l g 4 B u m U W B / 5 z s D H 6 + / 8 G G N i e c P R I O L R F D 7 6 + T x e e P 4 5 h M I h / O A f / w n f / t a 3 E K y F E J u O Y q e w J I I 4 g v v F 7 O + s Q D G o 4 O 6 Q f B r O u h d 1 G r 4 y 2 8 R b y w F R r K Z Y E w N h s U K + d C + / L O 6 z J 1 9 X Y D 5 e 0 / D 0 1 O l W j W B A Z C 4 t v n 5 O 1 n N n / Z 0 5 y r e 7 s o / h G Z u G s b h q u x 7 E 5 G N o F D M S K i 0 f E q E 2 9 K a O + W I Y V 4 e 6 F 8 k m 7 T f e u K 1 + f v K l a 6 p Y 6 9 O i K d w 3 6 H D f e R 2 J C 3 6 U z T 1 E v J m + 5 p r g i e E D E V v Y q C T Y 3 Y e 9 B J i y T 3 + I 5 d B + + Z 2 m n T z / U e B R m d R k D u p W X v w p G e x 2 U / 2 N V s g s h 2 X p e h F P h m Q h R V Q p x f r 6 u k r e b T Z b m J 6 a U j l j Z k 4 s p V h h a s V K I 4 z 7 2 y e t 8 K 8 W v x m B u j C o n 6 n K 4 V E C x Y D R 2 T r R d u e P m 8 D P h R i 0 s n 9 3 E r 6 r R g E B T + p I y F n d f N S w p w + Y r V 4 Z C q l j U C c 7 P T r U C q i e 4 U j G o e k B P H j f P k B 5 b 3 1 f 0 b n H g Y 3 l K U y N a l N Z r V G X p V j 4 c F n N 4 9 N f f x J j s y O / l D A R F K a j / t e j P u T 1 d b A k v W h 0 O / k c h 3 s f 7 2 D z A F U z p 7 o P U Z g I R u / U 9 z P s B 7 m F i W A u I D / f F j Q N c d 8 w 4 q m g a r F F Y S I a n k N k h U J P T k z g / P l z R w m Y z F A n t v K z y N d O z 4 / 8 v K O f I D h p Q W f F J 2 n r 7 K D S 9 O L 1 I t d L A 3 r B X q c 8 W i e q d Y W J 4 J T e W u 4 1 o U 4 U m m i K s k y E 6 4 h H V n D Y s M 9 Q 9 r L r Z q F 1 I J N / s m 7 e D d K X i U 4 K O w s H p 8 6 Y U M t 0 p K X b L K b j w l T f 8 O C 9 B Z x / d l a 9 J x G O / 3 I m 3 Q H 7 X 9 N S m Q E 2 D O 6 N w P V D 7 3 E 2 Q s / 8 U / I 1 q f b E e N 5 S o L P w V d H S K W A 7 q n 5 g t S 1 D 4 v x i q 2 C f N y C P 9 W 4 U x n n 6 m n w u g x l u k D 4 Y M h + s f d o t P r 4 k 5 v O K y d R J S u U c l v D r B m d + d z g K L c H O w R 6 o U / o F p O 0 E o 7 W s 8 J 5 t 2 a l j B B k D g 0 8 O r F Q V N f P A F i S v h b X S A c R g k s 7 U R a A e L + n R h N C P d x / i 8 v N n L y m 4 N G h g 4 p w d y 6 + 1 v F i 5 v Y Z L L 7 g q I o U W x l K n L x r S L w f M i u C X a k 9 8 C m i p v A s 2 N 0 9 p t t / H G + 4 H 3 v F W y b Y s d E L d Y F c f n q Z H P E K e j n q 7 f V q w g U r P y X 6 i A F U J h z e C c 4 N O 0 u 3 v J l 5 f D K n W C 2 6 Q E n 9 W e C j K v r n s H D 5 g W 5 4 P V y 6 o j H S H p T g o t j b U c x i Y a M 3 b T C j S G E D Y l z 2 6 5 k S o B t + / f e k v / m N u t S b a O I i F / T b K a 9 u q P J 0 U T Z N V y Y O 1 S O / o t O 0 s 7 8 M f 8 i M n f k k 6 0 n + R H g c P G I u F f a r v x E C 0 j Y H x 3 k K / h x 8 s y G P 9 0 4 R 4 A z U r p 9 J 9 W u L f 2 H 2 5 m W b U + x 7 H o Q 1 q M F Y b a E R D S A W S y p f q V / x I Z Z L Q D O y s 7 u H C 0 3 Y d T A 8 6 g s S I 5 V m x I w L K y t i z g t F V d / S I p S r c O G f K V i x o Y C 1 3 9 k 3 3 T 4 / H K 9 N f F w o N H 2 Y z p z v / 7 6 0 H f u V t n H v g 8 8 L a a i C Q k B / F j 5 r L m q p / B C O 2 1 d U 4 Q r M i J G w D I J b J X 0 y h v d K G / 5 J P 2 I 3 I R t y L g x W h 7 d l R x W i 8 8 2 F 4 E 9 N R 5 P 2 b 8 I i A 3 P / w H z E 4 m 8 D V l y 9 h D w P w a H a r 4 p r u Q W o o i Z F L U 5 i 8 P I n c h + + r / h J n Q U I W x f 0 P F x F J J f v W q q g P O A W U / J h Y i a r O V r / i f w g V 6 9 f U s B + C M y E E V 5 v Y l A W e 8 P V P t 9 d o 6 c T c j 8 2 d X t Z 8 F l / R w Q f r f l U G 8 G l h F U z 4 J 2 0 / i h u / Z 6 m A / j x j R K z 7 t 8 7 b F q I f l C K v / 3 o t 1 p o e w A 0 t i X e 3 I u p 4 U g d L b + e w a 4 l S L p k w V k T I R G D C 0 T i C 1 0 J q g 5 7 U s C X M o t l k 2 F / U I m n j F W F H v n g N F 6 / O o I Y d z F w e U q c 0 U B + w 9 o R l x f z Z S T Q M a G 1 s L u 7 i + d 9 7 R g l U v X L 6 Y D h Y v b O B y y 9 e E g r W f 2 V m R h 9 d h E d E / T E 8 2 I s g J 4 P b e n Q k s w f s x T C w U 8 d e p b + f c 7 i V E w v 8 6 A l j a P 1 R 0 O X v P B W C 6 S v P T Z 5 O R c 8 C 9 u J 2 o / m Z Z Z v / Z r B X 9 q o I 3 n 6 t / 3 1 y U / e z Q l 3 3 4 n U z j v p D Y U I F H Y N T W Y y k G 1 i 7 s w N t U k O w H b N b y A n i f t u F q R q H G L s o M t M 5 w p X w z g w 9 g f H s B Y w M T G F o p P e Y / O P I y 8 I Z m b b p G Y / + C A Q D K o f u U Y i O D o v J P F 3 N D 0 4 M i p E 6 + X f 6 S s w 6 I L h P d F 5 M c U D e h 0 e k 7 L k O 8 T o O n h n k B j u l Z k W L s O 2 u 2 6 j m d v O P L B R z U B b K e h q 4 h 6 V 8 t T A j e Z 0 H z w h G A A 0 2 s X D B G + l + 1 s N 9 D W 8 s 9 r H o v 0 N w i h g H O 1 s X x 8 H e 8 L 8 6 n G 2 C 5 t m q e b O O 3 L a w o m A L k x f H R N G 1 j v w m B 0 7 A i W d 3 M U r o n N w h 6 4 C t r I K q n 8 P O W l n 5 T M 1 m Q x b z y U X + Y K U O v 7 + 7 p 8 O T 1 J n Q e R r u f b C K o U 7 6 z 6 N Q L X Y j K Q 5 I 7 Q r G h n h R t s C y R N v x T b h 3 V G z 0 H y B m c b M q 0 w 1 f 1 o c w h V q E f 2 f Z v l 4 m P v 6 y S D 5 m Q / x R o O C X j R 3 7 b C O 5 t M b D 5 l E L 6 H u 7 m v h O / a 3 q 7 x p 4 C s l p 2 C 7 + c h k S n w b V Z h x t o a H T L w S R i A 4 g P Z x E P b u P + v l 9 8 N B s 1 u Z x n 5 B 7 j I y M k 5 Y z o y j Q S Q H q U Q G X z l 1 R h x H / 7 / / 7 3 + D e v f u o N + q 4 t 2 c / k U c 7 D r R 6 T 4 g g 2 B L s x u v 2 5 q w b t 1 m a f u 0 R L Z d E u + 9 X 5 K v c R v i U b H e G s d n J 9 D h o D Z i y 3 w / J T m T v O D w + D 3 x B H 0 Z m v b j x 6 m 2 0 G s 0 z + Y H 1 U x x i 0 p X H s M U T c E K y R D o w p Y 6 o C W 0 M q W N j f B d M l a j 5 k 4 d B b P 4 S r c I + b + A 5 W a R 9 m 3 2 2 H 3 j y x 2 e N a s u L 9 1 c m 0 d L D q l 6 N l i 3 s y 6 i 5 4 h p i o S s 3 3 c 1 1 Y O P + v k p X u v 3 W P b l W H 1 b u r v V m S j C E 3 W g 0 E A g E s J V b Q P 6 g i i e v P I u f r 4 Q Q C V q Y F D 9 r Y K x / R O 7 + e / O 4 3 O l J x 0 x x Z q 6 z b J i t g u m D M V J m W m I P Z Z A Y K p 1 x a S Y u b E p 5 S Y Q k X G + j I R I T T z x 6 M F k h P H H G v T A H 1 D C F w y K W b q 7 g w g u X 0 O b n h A P w H u / 9 5 a A j S 2 w s y Q 1 q B 5 s F L 8 b d p 1 c 8 B o X W h k z I h C q 7 5 u Q Q z D d k f m M 5 u C X W c w J v L n 3 y y t R f H f o r j c 8 K X z s n a + 6 Y P L G C Y f 8 U 3 / f T 4 5 M N 8 I t T L V X 0 e h p U I m 1 Q 1 s 7 R 8 g H + D 8 e a v U e t w k x r 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 N a m e = " C a l q u e   1 "   G u i d = " 5 c 3 2 3 e 1 9 - 2 6 9 3 - 4 e 9 2 - 8 4 c 0 - 0 5 9 6 7 4 c c 1 4 2 a "   R e v = " 1 "   R e v G u i d = " 0 b 9 6 6 6 7 b - 0 1 0 2 - 4 0 6 6 - 9 8 1 4 - 9 e 2 a 8 8 2 7 a 1 b 3 " 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C0FE8325-7470-4CAE-A156-EEB3A278609C}">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B10EE917-6291-40DF-9718-A8830DD43886}">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236</vt:i4>
      </vt:variant>
    </vt:vector>
  </HeadingPairs>
  <TitlesOfParts>
    <vt:vector size="263" baseType="lpstr">
      <vt:lpstr>LIRE</vt:lpstr>
      <vt:lpstr>STATS</vt:lpstr>
      <vt:lpstr>CARTE</vt:lpstr>
      <vt:lpstr>LISTE</vt:lpstr>
      <vt:lpstr>FILMS</vt:lpstr>
      <vt:lpstr>LIGNES</vt:lpstr>
      <vt:lpstr>44</vt:lpstr>
      <vt:lpstr>49</vt:lpstr>
      <vt:lpstr>24</vt:lpstr>
      <vt:lpstr>33</vt:lpstr>
      <vt:lpstr>40</vt:lpstr>
      <vt:lpstr>29</vt:lpstr>
      <vt:lpstr>17</vt:lpstr>
      <vt:lpstr>IDF</vt:lpstr>
      <vt:lpstr>18</vt:lpstr>
      <vt:lpstr>36</vt:lpstr>
      <vt:lpstr>37</vt:lpstr>
      <vt:lpstr>41</vt:lpstr>
      <vt:lpstr>45</vt:lpstr>
      <vt:lpstr>58</vt:lpstr>
      <vt:lpstr>21</vt:lpstr>
      <vt:lpstr>25</vt:lpstr>
      <vt:lpstr>52</vt:lpstr>
      <vt:lpstr>54</vt:lpstr>
      <vt:lpstr>55</vt:lpstr>
      <vt:lpstr>70</vt:lpstr>
      <vt:lpstr>88</vt:lpstr>
      <vt:lpstr>Abainville</vt:lpstr>
      <vt:lpstr>Aigrefeuille</vt:lpstr>
      <vt:lpstr>AixLesBains</vt:lpstr>
      <vt:lpstr>Allerey</vt:lpstr>
      <vt:lpstr>Ambraut</vt:lpstr>
      <vt:lpstr>Angers</vt:lpstr>
      <vt:lpstr>Angouleme</vt:lpstr>
      <vt:lpstr>Arc</vt:lpstr>
      <vt:lpstr>Ardy</vt:lpstr>
      <vt:lpstr>Arengosse</vt:lpstr>
      <vt:lpstr>Arnouville</vt:lpstr>
      <vt:lpstr>Aureihan</vt:lpstr>
      <vt:lpstr>Autun</vt:lpstr>
      <vt:lpstr>Avoudrey</vt:lpstr>
      <vt:lpstr>Aytré</vt:lpstr>
      <vt:lpstr>Bains</vt:lpstr>
      <vt:lpstr>Bassens</vt:lpstr>
      <vt:lpstr>Bauge</vt:lpstr>
      <vt:lpstr>Baugé</vt:lpstr>
      <vt:lpstr>Baume</vt:lpstr>
      <vt:lpstr>Bayonne</vt:lpstr>
      <vt:lpstr>Bazoilles</vt:lpstr>
      <vt:lpstr>BeauDesert</vt:lpstr>
      <vt:lpstr>Beaune</vt:lpstr>
      <vt:lpstr>Belfort</vt:lpstr>
      <vt:lpstr>Besancon</vt:lpstr>
      <vt:lpstr>Beze</vt:lpstr>
      <vt:lpstr>Bias</vt:lpstr>
      <vt:lpstr>Blanc</vt:lpstr>
      <vt:lpstr>Blaye</vt:lpstr>
      <vt:lpstr>Blois</vt:lpstr>
      <vt:lpstr>Bordeaux</vt:lpstr>
      <vt:lpstr>Bourbonne</vt:lpstr>
      <vt:lpstr>Bourg</vt:lpstr>
      <vt:lpstr>Bourges</vt:lpstr>
      <vt:lpstr>Bourget</vt:lpstr>
      <vt:lpstr>Bourricos</vt:lpstr>
      <vt:lpstr>Brenod</vt:lpstr>
      <vt:lpstr>Brest</vt:lpstr>
      <vt:lpstr>Bricon</vt:lpstr>
      <vt:lpstr>Brinon</vt:lpstr>
      <vt:lpstr>Brouquette</vt:lpstr>
      <vt:lpstr>Brouvelieures</vt:lpstr>
      <vt:lpstr>Bucy</vt:lpstr>
      <vt:lpstr>Calais</vt:lpstr>
      <vt:lpstr>Candale</vt:lpstr>
      <vt:lpstr>Captieux</vt:lpstr>
      <vt:lpstr>CarbonBlanc</vt:lpstr>
      <vt:lpstr>Castets</vt:lpstr>
      <vt:lpstr>Cazaux</vt:lpstr>
      <vt:lpstr>Celle</vt:lpstr>
      <vt:lpstr>Chamiers</vt:lpstr>
      <vt:lpstr>ChampdHanlon</vt:lpstr>
      <vt:lpstr>Chateauroux</vt:lpstr>
      <vt:lpstr>Chatenois</vt:lpstr>
      <vt:lpstr>Chatillon</vt:lpstr>
      <vt:lpstr>Chenonceaux</vt:lpstr>
      <vt:lpstr>Cherbourg</vt:lpstr>
      <vt:lpstr>Chinon</vt:lpstr>
      <vt:lpstr>Clamecy</vt:lpstr>
      <vt:lpstr>Clamery</vt:lpstr>
      <vt:lpstr>Clermont</vt:lpstr>
      <vt:lpstr>Clichy</vt:lpstr>
      <vt:lpstr>Coetquidan</vt:lpstr>
      <vt:lpstr>Collonges</vt:lpstr>
      <vt:lpstr>ColombeyBelles</vt:lpstr>
      <vt:lpstr>Commercy</vt:lpstr>
      <vt:lpstr>Connantre</vt:lpstr>
      <vt:lpstr>Contrex</vt:lpstr>
      <vt:lpstr>Corbeil</vt:lpstr>
      <vt:lpstr>Cornimont</vt:lpstr>
      <vt:lpstr>Cosne</vt:lpstr>
      <vt:lpstr>Couleuvre</vt:lpstr>
      <vt:lpstr>CourCheverny</vt:lpstr>
      <vt:lpstr>Courneau</vt:lpstr>
      <vt:lpstr>Courtine</vt:lpstr>
      <vt:lpstr>Coutras</vt:lpstr>
      <vt:lpstr>Dax</vt:lpstr>
      <vt:lpstr>Decize</vt:lpstr>
      <vt:lpstr>Dijon</vt:lpstr>
      <vt:lpstr>Donges</vt:lpstr>
      <vt:lpstr>Donjeux</vt:lpstr>
      <vt:lpstr>Donzy</vt:lpstr>
      <vt:lpstr>Doulaincourt</vt:lpstr>
      <vt:lpstr>Eclaron</vt:lpstr>
      <vt:lpstr>Epinal</vt:lpstr>
      <vt:lpstr>Esmoulins</vt:lpstr>
      <vt:lpstr>Etais</vt:lpstr>
      <vt:lpstr>Etalans</vt:lpstr>
      <vt:lpstr>Fere</vt:lpstr>
      <vt:lpstr>FerteStAubin</vt:lpstr>
      <vt:lpstr>Foecy</vt:lpstr>
      <vt:lpstr>Furt</vt:lpstr>
      <vt:lpstr>Gavre</vt:lpstr>
      <vt:lpstr>Gerardmer</vt:lpstr>
      <vt:lpstr>Gien</vt:lpstr>
      <vt:lpstr>Gievres</vt:lpstr>
      <vt:lpstr>Gironcourt</vt:lpstr>
      <vt:lpstr>Gissey</vt:lpstr>
      <vt:lpstr>Gondrecourt</vt:lpstr>
      <vt:lpstr>Granges</vt:lpstr>
      <vt:lpstr>Granville</vt:lpstr>
      <vt:lpstr>Grenoble</vt:lpstr>
      <vt:lpstr>Guerche</vt:lpstr>
      <vt:lpstr>Haussimont</vt:lpstr>
      <vt:lpstr>Hendaye</vt:lpstr>
      <vt:lpstr>Is</vt:lpstr>
      <vt:lpstr>Issoudun</vt:lpstr>
      <vt:lpstr>Issoudun1</vt:lpstr>
      <vt:lpstr>Labrit</vt:lpstr>
      <vt:lpstr>Lamanchs</vt:lpstr>
      <vt:lpstr>Landerneau</vt:lpstr>
      <vt:lpstr>Langres</vt:lpstr>
      <vt:lpstr>LeHavre</vt:lpstr>
      <vt:lpstr>Leonval</vt:lpstr>
      <vt:lpstr>LesSables</vt:lpstr>
      <vt:lpstr>Levier</vt:lpstr>
      <vt:lpstr>Libourne</vt:lpstr>
      <vt:lpstr>Liffol</vt:lpstr>
      <vt:lpstr>Lormont</vt:lpstr>
      <vt:lpstr>Luce</vt:lpstr>
      <vt:lpstr>Lude</vt:lpstr>
      <vt:lpstr>Lux</vt:lpstr>
      <vt:lpstr>Luzy</vt:lpstr>
      <vt:lpstr>Mailly</vt:lpstr>
      <vt:lpstr>MaisonDuBois</vt:lpstr>
      <vt:lpstr>Mans</vt:lpstr>
      <vt:lpstr>Marans</vt:lpstr>
      <vt:lpstr>Marche</vt:lpstr>
      <vt:lpstr>Marchenoir</vt:lpstr>
      <vt:lpstr>Marcy</vt:lpstr>
      <vt:lpstr>Mars</vt:lpstr>
      <vt:lpstr>Marseille</vt:lpstr>
      <vt:lpstr>Mehun</vt:lpstr>
      <vt:lpstr>Mérignac</vt:lpstr>
      <vt:lpstr>Mesves</vt:lpstr>
      <vt:lpstr>Meucon</vt:lpstr>
      <vt:lpstr>Milly</vt:lpstr>
      <vt:lpstr>Mimizan</vt:lpstr>
      <vt:lpstr>Miramas</vt:lpstr>
      <vt:lpstr>Mirebeau</vt:lpstr>
      <vt:lpstr>Mont</vt:lpstr>
      <vt:lpstr>Montierchaume</vt:lpstr>
      <vt:lpstr>Montiers</vt:lpstr>
      <vt:lpstr>Montlouis</vt:lpstr>
      <vt:lpstr>Montoir</vt:lpstr>
      <vt:lpstr>Mortagne</vt:lpstr>
      <vt:lpstr>Morteau</vt:lpstr>
      <vt:lpstr>MoulinsEngilbert</vt:lpstr>
      <vt:lpstr>Mouthe</vt:lpstr>
      <vt:lpstr>Murat</vt:lpstr>
      <vt:lpstr>MurDeSologne</vt:lpstr>
      <vt:lpstr>Nancy</vt:lpstr>
      <vt:lpstr>Nantes</vt:lpstr>
      <vt:lpstr>Nazaire</vt:lpstr>
      <vt:lpstr>Neufchateau</vt:lpstr>
      <vt:lpstr>NeuvyPailloux</vt:lpstr>
      <vt:lpstr>Nevers</vt:lpstr>
      <vt:lpstr>Nice</vt:lpstr>
      <vt:lpstr>Nods</vt:lpstr>
      <vt:lpstr>NogentEnBassigny</vt:lpstr>
      <vt:lpstr>Orleans</vt:lpstr>
      <vt:lpstr>Pacy</vt:lpstr>
      <vt:lpstr>Pallice</vt:lpstr>
      <vt:lpstr>Pauillac</vt:lpstr>
      <vt:lpstr>Pendelle</vt:lpstr>
      <vt:lpstr>Perigueux</vt:lpstr>
      <vt:lpstr>PleyberChrist</vt:lpstr>
      <vt:lpstr>Pleyres</vt:lpstr>
      <vt:lpstr>Poincon</vt:lpstr>
      <vt:lpstr>Poinconnet</vt:lpstr>
      <vt:lpstr>Pontanezen</vt:lpstr>
      <vt:lpstr>PontDeClaix</vt:lpstr>
      <vt:lpstr>Pontenx</vt:lpstr>
      <vt:lpstr>Pouilly</vt:lpstr>
      <vt:lpstr>Pruniers</vt:lpstr>
      <vt:lpstr>Puy</vt:lpstr>
      <vt:lpstr>Rennes1</vt:lpstr>
      <vt:lpstr>Richelieu</vt:lpstr>
      <vt:lpstr>Rimaucourt</vt:lpstr>
      <vt:lpstr>Rochefort</vt:lpstr>
      <vt:lpstr>Rochelle</vt:lpstr>
      <vt:lpstr>Romescamps</vt:lpstr>
      <vt:lpstr>Romorantin</vt:lpstr>
      <vt:lpstr>Rouen</vt:lpstr>
      <vt:lpstr>Roullens</vt:lpstr>
      <vt:lpstr>Sabres</vt:lpstr>
      <vt:lpstr>Sampigny</vt:lpstr>
      <vt:lpstr>Saumur</vt:lpstr>
      <vt:lpstr>Sauvigney</vt:lpstr>
      <vt:lpstr>Savenay</vt:lpstr>
      <vt:lpstr>Selles</vt:lpstr>
      <vt:lpstr>Selongey</vt:lpstr>
      <vt:lpstr>Seveux</vt:lpstr>
      <vt:lpstr>Sorcy</vt:lpstr>
      <vt:lpstr>Sore</vt:lpstr>
      <vt:lpstr>Souge</vt:lpstr>
      <vt:lpstr>Sougy</vt:lpstr>
      <vt:lpstr>StAgnant</vt:lpstr>
      <vt:lpstr>StAmand</vt:lpstr>
      <vt:lpstr>StAvit</vt:lpstr>
      <vt:lpstr>StDenisDeGastines</vt:lpstr>
      <vt:lpstr>StDizier</vt:lpstr>
      <vt:lpstr>SteLuce</vt:lpstr>
      <vt:lpstr>StFlorent</vt:lpstr>
      <vt:lpstr>StJeanDeMonts</vt:lpstr>
      <vt:lpstr>StJulien</vt:lpstr>
      <vt:lpstr>StLoubes</vt:lpstr>
      <vt:lpstr>StMalo</vt:lpstr>
      <vt:lpstr>StNazaire</vt:lpstr>
      <vt:lpstr>StPardon</vt:lpstr>
      <vt:lpstr>StPierreDesCorps</vt:lpstr>
      <vt:lpstr>StSulpice</vt:lpstr>
      <vt:lpstr>Subligny</vt:lpstr>
      <vt:lpstr>Talence</vt:lpstr>
      <vt:lpstr>Talmont</vt:lpstr>
      <vt:lpstr>TonnayCharente</vt:lpstr>
      <vt:lpstr>Toul</vt:lpstr>
      <vt:lpstr>Toulon</vt:lpstr>
      <vt:lpstr>Tours</vt:lpstr>
      <vt:lpstr>Urzy</vt:lpstr>
      <vt:lpstr>UsineBrulée</vt:lpstr>
      <vt:lpstr>Vagney</vt:lpstr>
      <vt:lpstr>Valbonne</vt:lpstr>
      <vt:lpstr>Valdahon</vt:lpstr>
      <vt:lpstr>Vauclaire</vt:lpstr>
      <vt:lpstr>Vaucouleurs</vt:lpstr>
      <vt:lpstr>Vaux</vt:lpstr>
      <vt:lpstr>VauxEtChantegue</vt:lpstr>
      <vt:lpstr>Velet</vt:lpstr>
      <vt:lpstr>Verdun</vt:lpstr>
      <vt:lpstr>Verneuil</vt:lpstr>
      <vt:lpstr>VernoisVitrey</vt:lpstr>
      <vt:lpstr>Vichy</vt:lpstr>
      <vt:lpstr>Villebernier</vt:lpstr>
      <vt:lpstr>Vitry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Pascal</dc:creator>
  <cp:lastModifiedBy>Pascal</cp:lastModifiedBy>
  <dcterms:created xsi:type="dcterms:W3CDTF">2021-06-13T13:58:51Z</dcterms:created>
  <dcterms:modified xsi:type="dcterms:W3CDTF">2022-12-26T10:30:45Z</dcterms:modified>
</cp:coreProperties>
</file>